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КОНЕР\Documents\КОНЕР\ОБЪЕКТЫ\Объекты 2018\"/>
    </mc:Choice>
  </mc:AlternateContent>
  <bookViews>
    <workbookView xWindow="240" yWindow="135" windowWidth="15150" windowHeight="7500"/>
  </bookViews>
  <sheets>
    <sheet name="калькуляция на проём" sheetId="1" r:id="rId1"/>
  </sheets>
  <externalReferences>
    <externalReference r:id="rId2"/>
    <externalReference r:id="rId3"/>
  </externalReferences>
  <definedNames>
    <definedName name="Beg_Bal" localSheetId="0">#REF!</definedName>
    <definedName name="Beg_Bal">#REF!</definedName>
    <definedName name="cntNumber" localSheetId="0">[1]Реестр!#REF!</definedName>
    <definedName name="cntNumber">[1]Реестр!#REF!</definedName>
    <definedName name="cntPayerCountCor" localSheetId="0">[1]Реестр!#REF!</definedName>
    <definedName name="cntPayerCountCor">[1]Реестр!#REF!</definedName>
    <definedName name="cntQnt" localSheetId="0">[1]Реестр!#REF!</definedName>
    <definedName name="cntQnt">[1]Реестр!#REF!</definedName>
    <definedName name="cntSuppAddr2" localSheetId="0">[1]Реестр!#REF!</definedName>
    <definedName name="cntSuppAddr2">[1]Реестр!#REF!</definedName>
    <definedName name="cntSuppMFO1" localSheetId="0">[1]Реестр!#REF!</definedName>
    <definedName name="cntSuppMFO1">[1]Реестр!#REF!</definedName>
    <definedName name="cntUnit" localSheetId="0">[1]Реестр!#REF!</definedName>
    <definedName name="cntUnit">[1]Реестр!#REF!</definedName>
    <definedName name="Data" localSheetId="0">#REF!</definedName>
    <definedName name="Data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nd_Bal" localSheetId="0">#REF!</definedName>
    <definedName name="End_Bal">#REF!</definedName>
    <definedName name="Extra_Pay" localSheetId="0">#REF!</definedName>
    <definedName name="Extra_Pay">#REF!</definedName>
    <definedName name="Full_Print" localSheetId="0">#REF!</definedName>
    <definedName name="Full_Print">#REF!</definedName>
    <definedName name="Header_Row" localSheetId="0">ROW(#REF!)</definedName>
    <definedName name="Header_Row">ROW(#REF!)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kurs" localSheetId="0">#REF!</definedName>
    <definedName name="kurs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Num_Pmt_Per_Year" localSheetId="0">#REF!</definedName>
    <definedName name="Num_Pmt_Per_Year">#REF!</definedName>
    <definedName name="Number_of_Payments" localSheetId="0">MATCH(0.01,'калькуляция на проём'!End_Bal,-1)+1</definedName>
    <definedName name="Number_of_Payments">MATCH(0.01,End_Bal,-1)+1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DATE(YEAR('калькуляция на проём'!Loan_Start),MONTH('калькуляция на проём'!Loan_Start)+Payment_Number,DAY('калькуляция на проём'!Loan_Start))</definedName>
    <definedName name="Payment_Date">DATE(YEAR(Loan_Start),MONTH(Loan_Start)+Payment_Number,DAY(Loan_Start))</definedName>
    <definedName name="Princ" localSheetId="0">#REF!</definedName>
    <definedName name="Princ">#REF!</definedName>
    <definedName name="Print_Area_Reset" localSheetId="0">OFFSET('калькуляция на проём'!Full_Print,0,0,[0]!Last_Row)</definedName>
    <definedName name="Print_Area_Reset">OFFSET(Full_Print,0,0,Last_Row)</definedName>
    <definedName name="rndz" localSheetId="0">'калькуляция на проём'!$F$34</definedName>
    <definedName name="rndz">'[2]расчётный лист'!$H$24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k" localSheetId="0">'калькуляция на проём'!#REF!</definedName>
    <definedName name="sk">'[2]расчётный лист'!$D$24</definedName>
    <definedName name="skdl" localSheetId="0">'калькуляция на проём'!#REF!</definedName>
    <definedName name="skdl">'[2]расчётный лист'!$F$24</definedName>
    <definedName name="skk" localSheetId="0">'калькуляция на проём'!#REF!</definedName>
    <definedName name="skk">'[2]расчётный лист'!$E$24</definedName>
    <definedName name="su" localSheetId="0">'калькуляция на проём'!$E$34</definedName>
    <definedName name="su">'[2]расчётный лист'!$G$24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 localSheetId="0">IF('калькуляция на проём'!Loan_Amount*'калькуляция на проём'!Interest_Rate*'калькуляция на проём'!Loan_Years*'калькуляция на проём'!Loan_Start&gt;0,1,0)</definedName>
    <definedName name="Values_Entered">IF(Loan_Amount*Interest_Rate*Loan_Years*Loan_Start&gt;0,1,0)</definedName>
    <definedName name="ww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ww">IF(Values_Entered,Header_Row+Number_of_Payments,Header_Row)</definedName>
    <definedName name="а" localSheetId="0">DATE(YEAR('калькуляция на проём'!Loan_Start),MONTH('калькуляция на проём'!Loan_Start)+Payment_Number,DAY('калькуляция на проём'!Loan_Start))</definedName>
    <definedName name="а">DATE(YEAR(Loan_Start),MONTH(Loan_Start)+Payment_Number,DAY(Loan_Start))</definedName>
    <definedName name="Геометрия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Геометрия">IF(Values_Entered,Header_Row+Number_of_Payments,Header_Row)</definedName>
    <definedName name="короб">'[2]расчёт коробок'!$C$12</definedName>
    <definedName name="курс">[2]Мурфор!$O$11</definedName>
    <definedName name="НакладнаяЧистая" localSheetId="0">IF('калькуляция на проём'!Values_Entered,'калькуляция на проём'!Header_Row+'калькуляция на проём'!Number_of_Payments,'калькуляция на проём'!Header_Row)</definedName>
    <definedName name="НакладнаяЧистая">IF(Values_Entered,Header_Row+Number_of_Payments,Header_Row)</definedName>
    <definedName name="_xlnm.Print_Area" localSheetId="0">'калькуляция на проём'!$A$1:$R$34</definedName>
    <definedName name="стена">[2]Мурфор!$D$12</definedName>
    <definedName name="СчётЧерепица">#N/A</definedName>
    <definedName name="СчётЧерепица2" localSheetId="0">MATCH(0.01,'калькуляция на проём'!End_Bal,-1)+1</definedName>
    <definedName name="СчётЧерепица2">MATCH(0.01,End_Bal,-1)+1</definedName>
    <definedName name="СчётЧерепица3" localSheetId="0">DATE(YEAR('калькуляция на проём'!Loan_Start),MONTH('калькуляция на проём'!Loan_Start)+Payment_Number,DAY('калькуляция на проём'!Loan_Start))</definedName>
    <definedName name="СчётЧерепица3">DATE(YEAR(Loan_Start),MONTH(Loan_Start)+Payment_Number,DAY(Loan_Start))</definedName>
    <definedName name="тип" localSheetId="0">#REF!</definedName>
    <definedName name="тип">#REF!</definedName>
    <definedName name="ходжаян" localSheetId="0">DATE(YEAR('калькуляция на проём'!Loan_Start),MONTH('калькуляция на проём'!Loan_Start)+Payment_Number,DAY('калькуляция на проём'!Loan_Start))</definedName>
    <definedName name="ходжаян">DATE(YEAR(Loan_Start),MONTH(Loan_Start)+Payment_Number,DAY(Loan_Start))</definedName>
  </definedNames>
  <calcPr calcId="152511" refMode="R1C1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4" i="1"/>
  <c r="D11" i="1"/>
  <c r="P11" i="1"/>
  <c r="P34" i="1" s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R10" i="1"/>
  <c r="Q10" i="1"/>
  <c r="P10" i="1"/>
  <c r="P6" i="1"/>
  <c r="Q6" i="1"/>
  <c r="L8" i="1"/>
  <c r="K8" i="1"/>
  <c r="J8" i="1"/>
  <c r="D10" i="1"/>
  <c r="Q34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12" i="1"/>
  <c r="L12" i="1"/>
  <c r="F12" i="1"/>
  <c r="O12" i="1" s="1"/>
  <c r="J13" i="1"/>
  <c r="L13" i="1"/>
  <c r="F13" i="1"/>
  <c r="O13" i="1" s="1"/>
  <c r="J14" i="1"/>
  <c r="L14" i="1"/>
  <c r="F14" i="1"/>
  <c r="O14" i="1" s="1"/>
  <c r="J15" i="1"/>
  <c r="L15" i="1"/>
  <c r="F15" i="1"/>
  <c r="O15" i="1" s="1"/>
  <c r="J16" i="1"/>
  <c r="L16" i="1"/>
  <c r="F16" i="1"/>
  <c r="O16" i="1" s="1"/>
  <c r="J17" i="1"/>
  <c r="L17" i="1"/>
  <c r="F17" i="1"/>
  <c r="O17" i="1" s="1"/>
  <c r="J18" i="1"/>
  <c r="L18" i="1"/>
  <c r="F18" i="1"/>
  <c r="O18" i="1" s="1"/>
  <c r="J19" i="1"/>
  <c r="L19" i="1"/>
  <c r="F19" i="1"/>
  <c r="O19" i="1" s="1"/>
  <c r="J20" i="1"/>
  <c r="L20" i="1"/>
  <c r="F20" i="1"/>
  <c r="O20" i="1" s="1"/>
  <c r="J21" i="1"/>
  <c r="L21" i="1"/>
  <c r="F21" i="1"/>
  <c r="O21" i="1" s="1"/>
  <c r="J22" i="1"/>
  <c r="L22" i="1"/>
  <c r="F22" i="1"/>
  <c r="O22" i="1" s="1"/>
  <c r="J23" i="1"/>
  <c r="L23" i="1"/>
  <c r="F23" i="1"/>
  <c r="O23" i="1" s="1"/>
  <c r="J24" i="1"/>
  <c r="L24" i="1"/>
  <c r="F24" i="1"/>
  <c r="O24" i="1" s="1"/>
  <c r="J25" i="1"/>
  <c r="L25" i="1"/>
  <c r="F25" i="1"/>
  <c r="O25" i="1" s="1"/>
  <c r="J26" i="1"/>
  <c r="L26" i="1"/>
  <c r="F26" i="1"/>
  <c r="O26" i="1" s="1"/>
  <c r="J27" i="1"/>
  <c r="L27" i="1"/>
  <c r="F27" i="1"/>
  <c r="O27" i="1" s="1"/>
  <c r="J28" i="1"/>
  <c r="L28" i="1"/>
  <c r="F28" i="1"/>
  <c r="O28" i="1" s="1"/>
  <c r="J29" i="1"/>
  <c r="L29" i="1"/>
  <c r="F29" i="1"/>
  <c r="O29" i="1" s="1"/>
  <c r="J30" i="1"/>
  <c r="L30" i="1"/>
  <c r="F30" i="1"/>
  <c r="O30" i="1" s="1"/>
  <c r="J31" i="1"/>
  <c r="L31" i="1"/>
  <c r="F31" i="1"/>
  <c r="O31" i="1" s="1"/>
  <c r="J32" i="1"/>
  <c r="L32" i="1"/>
  <c r="F32" i="1"/>
  <c r="O3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R6" i="1"/>
  <c r="K11" i="1"/>
  <c r="F11" i="1"/>
  <c r="O11" i="1" s="1"/>
  <c r="L11" i="1"/>
  <c r="J11" i="1"/>
  <c r="F10" i="1"/>
  <c r="R34" i="1" l="1"/>
  <c r="L10" i="1"/>
  <c r="J10" i="1"/>
  <c r="O10" i="1"/>
  <c r="J6" i="1"/>
  <c r="M6" i="1" l="1"/>
  <c r="N6" i="1"/>
  <c r="O6" i="1"/>
  <c r="K6" i="1"/>
  <c r="L6" i="1"/>
  <c r="J34" i="1" l="1"/>
  <c r="K10" i="1" l="1"/>
  <c r="O34" i="1" l="1"/>
  <c r="N34" i="1"/>
  <c r="M34" i="1"/>
  <c r="K34" i="1"/>
  <c r="L34" i="1"/>
</calcChain>
</file>

<file path=xl/sharedStrings.xml><?xml version="1.0" encoding="utf-8"?>
<sst xmlns="http://schemas.openxmlformats.org/spreadsheetml/2006/main" count="25" uniqueCount="22">
  <si>
    <t xml:space="preserve">ИТОГО </t>
  </si>
  <si>
    <t>Размеры кирпича</t>
  </si>
  <si>
    <t>длинна, мм</t>
  </si>
  <si>
    <t>ширина, мм</t>
  </si>
  <si>
    <t>высота, мм</t>
  </si>
  <si>
    <t xml:space="preserve">применено на </t>
  </si>
  <si>
    <t>Ширина оконного проема, мм</t>
  </si>
  <si>
    <t>Количество оконных проемов, шт</t>
  </si>
  <si>
    <t>установка через шов</t>
  </si>
  <si>
    <t xml:space="preserve">Проемы </t>
  </si>
  <si>
    <t>Объект</t>
  </si>
  <si>
    <t>Калькуляция на проемы и пояса</t>
  </si>
  <si>
    <t>3000 мм</t>
  </si>
  <si>
    <t>Хомут СХП 50-45/65</t>
  </si>
  <si>
    <t>На один проем</t>
  </si>
  <si>
    <t>На все проемы</t>
  </si>
  <si>
    <t xml:space="preserve">Кронштейн КР-П-1.5-150 </t>
  </si>
  <si>
    <t>Хомут CХГ-50-40/50</t>
  </si>
  <si>
    <t>установка в каждый шов</t>
  </si>
  <si>
    <t xml:space="preserve">Сетка КС-50/3000 </t>
  </si>
  <si>
    <t xml:space="preserve">Кронштейн КР-П-1.5-250 </t>
  </si>
  <si>
    <t xml:space="preserve">Кронштейн КР-П-1.5-310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</si>
</sst>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[$€]\ * #,##0.00_-;\-[$€]\ * #,##0.00_-;_-[$€]\ * &quot;-&quot;??_-;_-@_-"/>
    <numFmt numFmtId="167" formatCode="_(* #,##0_);_(* \(#,##0\);_(* &quot;-&quot;_);_(@_)"/>
    <numFmt numFmtId="168" formatCode="_(* #,##0.00_);_(* \(#,##0.00\);_(* &quot;-&quot;??_);_(@_)"/>
  </numFmts>
  <fonts count="1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"/>
      <family val="2"/>
      <charset val="204"/>
    </font>
    <font>
      <sz val="18"/>
      <name val="Academy"/>
    </font>
    <font>
      <b/>
      <sz val="14"/>
      <name val="Academy"/>
    </font>
    <font>
      <sz val="10"/>
      <name val="Arial"/>
      <family val="2"/>
      <charset val="204"/>
    </font>
    <font>
      <sz val="10"/>
      <name val="Helv"/>
    </font>
    <font>
      <b/>
      <sz val="11"/>
      <name val="Arial Cyr"/>
      <charset val="204"/>
    </font>
    <font>
      <sz val="10"/>
      <color rgb="FFFF000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9.5"/>
      <color rgb="FF22222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2">
    <xf numFmtId="0" fontId="0" fillId="0" borderId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16">
      <alignment horizontal="left" vertical="center"/>
    </xf>
    <xf numFmtId="0" fontId="10" fillId="1" borderId="16">
      <alignment horizontal="left" vertical="center"/>
      <protection locked="0"/>
    </xf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7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</cellXfs>
  <cellStyles count="12">
    <cellStyle name="Euro" xfId="1"/>
    <cellStyle name="Денежный 2" xfId="2"/>
    <cellStyle name="Заголовок1" xfId="3"/>
    <cellStyle name="Заголовок2" xfId="4"/>
    <cellStyle name="Обычный" xfId="0" builtinId="0"/>
    <cellStyle name="Обычный 2" xfId="5"/>
    <cellStyle name="Обычный 3" xfId="6"/>
    <cellStyle name="Процентный 2" xfId="7"/>
    <cellStyle name="Стиль 1" xfId="8"/>
    <cellStyle name="Тысячи [0]_Elcondutture" xfId="9"/>
    <cellStyle name="Тысячи_Elcondutture" xfId="10"/>
    <cellStyle name="Финансовый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kria/Dropbox/&#1055;&#1055;&#1050;%20&#1055;&#1077;&#1088;&#1089;&#1087;&#1077;&#1082;&#1090;&#1080;&#1074;&#1072;%203000/&#1050;&#1055;%20-%20&#1086;&#1073;&#1098;&#1077;&#1082;&#1090;&#1099;/2013/&#1046;&#1080;&#1083;&#1086;&#1081;%20&#1076;&#1086;&#1084;%206/Braas-ce9459760/c/Documents%20and%20Settings/amyslinskiy/&#1056;&#1072;&#1073;&#1086;&#1095;&#1080;&#1081;%20&#1089;&#1090;&#1086;&#1083;/&#1052;&#1086;&#1083;&#1085;&#1080;&#1077;&#1079;&#1072;&#1097;&#1080;&#1090;&#1072;/&#1055;&#1088;&#1086;&#1075;&#1088;&#1072;&#1084;&#1084;&#1072;%202/DOV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kria/Dropbox/&#1055;&#1055;&#1050;%20&#1055;&#1077;&#1088;&#1089;&#1087;&#1077;&#1082;&#1090;&#1080;&#1074;&#1072;%203000/&#1050;&#1055;%20-%20&#1086;&#1073;&#1098;&#1077;&#1082;&#1090;&#1099;/2013/&#1046;&#1080;&#1083;&#1086;&#1081;%20&#1076;&#1086;&#1084;%206/SERVANT/info/&#1058;&#1045;&#1061;&#1053;&#1048;&#1063;&#1045;&#1057;&#1050;&#1048;&#1049;%20&#1054;&#1058;&#1044;&#1045;&#1051;/&#1050;&#1086;&#1084;&#1084;&#1077;&#1088;&#1095;&#1077;&#1089;&#1082;&#1080;&#1077;%20&#1087;&#1088;&#1077;&#1076;&#1083;&#1086;&#1078;&#1077;&#1085;&#1080;&#1103;/2011/&#1046;&#1080;&#1083;&#1086;&#1081;%20&#1076;&#1086;&#1084;%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ётный лист"/>
      <sheetName val="расчёт коробок"/>
      <sheetName val="Мурфор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showWhiteSpace="0" view="pageBreakPreview" topLeftCell="A7" zoomScale="70" zoomScaleSheetLayoutView="70" workbookViewId="0">
      <selection activeCell="E32" sqref="E32"/>
    </sheetView>
  </sheetViews>
  <sheetFormatPr defaultColWidth="8.7109375" defaultRowHeight="12.75"/>
  <cols>
    <col min="1" max="1" width="20" style="1" customWidth="1"/>
    <col min="2" max="2" width="11" style="1" customWidth="1"/>
    <col min="3" max="3" width="13.42578125" style="1" customWidth="1"/>
    <col min="4" max="5" width="12.28515625" style="1" customWidth="1"/>
    <col min="6" max="6" width="10.7109375" style="1" customWidth="1"/>
    <col min="7" max="9" width="9.42578125" style="1" customWidth="1"/>
    <col min="10" max="10" width="11.42578125" style="1" customWidth="1"/>
    <col min="11" max="11" width="12.85546875" style="1" hidden="1" customWidth="1" collapsed="1"/>
    <col min="12" max="12" width="11.42578125" style="1" customWidth="1" collapsed="1"/>
    <col min="13" max="13" width="11.140625" style="1" hidden="1" customWidth="1"/>
    <col min="14" max="14" width="13.5703125" style="1" hidden="1" customWidth="1"/>
    <col min="15" max="15" width="11.5703125" style="1" bestFit="1" customWidth="1"/>
    <col min="16" max="18" width="10.140625" style="1" customWidth="1"/>
    <col min="19" max="19" width="50" style="1" customWidth="1"/>
    <col min="20" max="261" width="8.7109375" style="1"/>
    <col min="262" max="262" width="6.85546875" style="1" customWidth="1"/>
    <col min="263" max="263" width="18.140625" style="1" customWidth="1"/>
    <col min="264" max="264" width="13" style="1" customWidth="1"/>
    <col min="265" max="265" width="18.140625" style="1" customWidth="1"/>
    <col min="266" max="267" width="18.42578125" style="1" customWidth="1"/>
    <col min="268" max="268" width="15.42578125" style="1" customWidth="1"/>
    <col min="269" max="269" width="18.28515625" style="1" customWidth="1"/>
    <col min="270" max="517" width="8.7109375" style="1"/>
    <col min="518" max="518" width="6.85546875" style="1" customWidth="1"/>
    <col min="519" max="519" width="18.140625" style="1" customWidth="1"/>
    <col min="520" max="520" width="13" style="1" customWidth="1"/>
    <col min="521" max="521" width="18.140625" style="1" customWidth="1"/>
    <col min="522" max="523" width="18.42578125" style="1" customWidth="1"/>
    <col min="524" max="524" width="15.42578125" style="1" customWidth="1"/>
    <col min="525" max="525" width="18.28515625" style="1" customWidth="1"/>
    <col min="526" max="773" width="8.7109375" style="1"/>
    <col min="774" max="774" width="6.85546875" style="1" customWidth="1"/>
    <col min="775" max="775" width="18.140625" style="1" customWidth="1"/>
    <col min="776" max="776" width="13" style="1" customWidth="1"/>
    <col min="777" max="777" width="18.140625" style="1" customWidth="1"/>
    <col min="778" max="779" width="18.42578125" style="1" customWidth="1"/>
    <col min="780" max="780" width="15.42578125" style="1" customWidth="1"/>
    <col min="781" max="781" width="18.28515625" style="1" customWidth="1"/>
    <col min="782" max="1029" width="8.7109375" style="1"/>
    <col min="1030" max="1030" width="6.85546875" style="1" customWidth="1"/>
    <col min="1031" max="1031" width="18.140625" style="1" customWidth="1"/>
    <col min="1032" max="1032" width="13" style="1" customWidth="1"/>
    <col min="1033" max="1033" width="18.140625" style="1" customWidth="1"/>
    <col min="1034" max="1035" width="18.42578125" style="1" customWidth="1"/>
    <col min="1036" max="1036" width="15.42578125" style="1" customWidth="1"/>
    <col min="1037" max="1037" width="18.28515625" style="1" customWidth="1"/>
    <col min="1038" max="1285" width="8.7109375" style="1"/>
    <col min="1286" max="1286" width="6.85546875" style="1" customWidth="1"/>
    <col min="1287" max="1287" width="18.140625" style="1" customWidth="1"/>
    <col min="1288" max="1288" width="13" style="1" customWidth="1"/>
    <col min="1289" max="1289" width="18.140625" style="1" customWidth="1"/>
    <col min="1290" max="1291" width="18.42578125" style="1" customWidth="1"/>
    <col min="1292" max="1292" width="15.42578125" style="1" customWidth="1"/>
    <col min="1293" max="1293" width="18.28515625" style="1" customWidth="1"/>
    <col min="1294" max="1541" width="8.7109375" style="1"/>
    <col min="1542" max="1542" width="6.85546875" style="1" customWidth="1"/>
    <col min="1543" max="1543" width="18.140625" style="1" customWidth="1"/>
    <col min="1544" max="1544" width="13" style="1" customWidth="1"/>
    <col min="1545" max="1545" width="18.140625" style="1" customWidth="1"/>
    <col min="1546" max="1547" width="18.42578125" style="1" customWidth="1"/>
    <col min="1548" max="1548" width="15.42578125" style="1" customWidth="1"/>
    <col min="1549" max="1549" width="18.28515625" style="1" customWidth="1"/>
    <col min="1550" max="1797" width="8.7109375" style="1"/>
    <col min="1798" max="1798" width="6.85546875" style="1" customWidth="1"/>
    <col min="1799" max="1799" width="18.140625" style="1" customWidth="1"/>
    <col min="1800" max="1800" width="13" style="1" customWidth="1"/>
    <col min="1801" max="1801" width="18.140625" style="1" customWidth="1"/>
    <col min="1802" max="1803" width="18.42578125" style="1" customWidth="1"/>
    <col min="1804" max="1804" width="15.42578125" style="1" customWidth="1"/>
    <col min="1805" max="1805" width="18.28515625" style="1" customWidth="1"/>
    <col min="1806" max="2053" width="8.7109375" style="1"/>
    <col min="2054" max="2054" width="6.85546875" style="1" customWidth="1"/>
    <col min="2055" max="2055" width="18.140625" style="1" customWidth="1"/>
    <col min="2056" max="2056" width="13" style="1" customWidth="1"/>
    <col min="2057" max="2057" width="18.140625" style="1" customWidth="1"/>
    <col min="2058" max="2059" width="18.42578125" style="1" customWidth="1"/>
    <col min="2060" max="2060" width="15.42578125" style="1" customWidth="1"/>
    <col min="2061" max="2061" width="18.28515625" style="1" customWidth="1"/>
    <col min="2062" max="2309" width="8.7109375" style="1"/>
    <col min="2310" max="2310" width="6.85546875" style="1" customWidth="1"/>
    <col min="2311" max="2311" width="18.140625" style="1" customWidth="1"/>
    <col min="2312" max="2312" width="13" style="1" customWidth="1"/>
    <col min="2313" max="2313" width="18.140625" style="1" customWidth="1"/>
    <col min="2314" max="2315" width="18.42578125" style="1" customWidth="1"/>
    <col min="2316" max="2316" width="15.42578125" style="1" customWidth="1"/>
    <col min="2317" max="2317" width="18.28515625" style="1" customWidth="1"/>
    <col min="2318" max="2565" width="8.7109375" style="1"/>
    <col min="2566" max="2566" width="6.85546875" style="1" customWidth="1"/>
    <col min="2567" max="2567" width="18.140625" style="1" customWidth="1"/>
    <col min="2568" max="2568" width="13" style="1" customWidth="1"/>
    <col min="2569" max="2569" width="18.140625" style="1" customWidth="1"/>
    <col min="2570" max="2571" width="18.42578125" style="1" customWidth="1"/>
    <col min="2572" max="2572" width="15.42578125" style="1" customWidth="1"/>
    <col min="2573" max="2573" width="18.28515625" style="1" customWidth="1"/>
    <col min="2574" max="2821" width="8.7109375" style="1"/>
    <col min="2822" max="2822" width="6.85546875" style="1" customWidth="1"/>
    <col min="2823" max="2823" width="18.140625" style="1" customWidth="1"/>
    <col min="2824" max="2824" width="13" style="1" customWidth="1"/>
    <col min="2825" max="2825" width="18.140625" style="1" customWidth="1"/>
    <col min="2826" max="2827" width="18.42578125" style="1" customWidth="1"/>
    <col min="2828" max="2828" width="15.42578125" style="1" customWidth="1"/>
    <col min="2829" max="2829" width="18.28515625" style="1" customWidth="1"/>
    <col min="2830" max="3077" width="8.7109375" style="1"/>
    <col min="3078" max="3078" width="6.85546875" style="1" customWidth="1"/>
    <col min="3079" max="3079" width="18.140625" style="1" customWidth="1"/>
    <col min="3080" max="3080" width="13" style="1" customWidth="1"/>
    <col min="3081" max="3081" width="18.140625" style="1" customWidth="1"/>
    <col min="3082" max="3083" width="18.42578125" style="1" customWidth="1"/>
    <col min="3084" max="3084" width="15.42578125" style="1" customWidth="1"/>
    <col min="3085" max="3085" width="18.28515625" style="1" customWidth="1"/>
    <col min="3086" max="3333" width="8.7109375" style="1"/>
    <col min="3334" max="3334" width="6.85546875" style="1" customWidth="1"/>
    <col min="3335" max="3335" width="18.140625" style="1" customWidth="1"/>
    <col min="3336" max="3336" width="13" style="1" customWidth="1"/>
    <col min="3337" max="3337" width="18.140625" style="1" customWidth="1"/>
    <col min="3338" max="3339" width="18.42578125" style="1" customWidth="1"/>
    <col min="3340" max="3340" width="15.42578125" style="1" customWidth="1"/>
    <col min="3341" max="3341" width="18.28515625" style="1" customWidth="1"/>
    <col min="3342" max="3589" width="8.7109375" style="1"/>
    <col min="3590" max="3590" width="6.85546875" style="1" customWidth="1"/>
    <col min="3591" max="3591" width="18.140625" style="1" customWidth="1"/>
    <col min="3592" max="3592" width="13" style="1" customWidth="1"/>
    <col min="3593" max="3593" width="18.140625" style="1" customWidth="1"/>
    <col min="3594" max="3595" width="18.42578125" style="1" customWidth="1"/>
    <col min="3596" max="3596" width="15.42578125" style="1" customWidth="1"/>
    <col min="3597" max="3597" width="18.28515625" style="1" customWidth="1"/>
    <col min="3598" max="3845" width="8.7109375" style="1"/>
    <col min="3846" max="3846" width="6.85546875" style="1" customWidth="1"/>
    <col min="3847" max="3847" width="18.140625" style="1" customWidth="1"/>
    <col min="3848" max="3848" width="13" style="1" customWidth="1"/>
    <col min="3849" max="3849" width="18.140625" style="1" customWidth="1"/>
    <col min="3850" max="3851" width="18.42578125" style="1" customWidth="1"/>
    <col min="3852" max="3852" width="15.42578125" style="1" customWidth="1"/>
    <col min="3853" max="3853" width="18.28515625" style="1" customWidth="1"/>
    <col min="3854" max="4101" width="8.7109375" style="1"/>
    <col min="4102" max="4102" width="6.85546875" style="1" customWidth="1"/>
    <col min="4103" max="4103" width="18.140625" style="1" customWidth="1"/>
    <col min="4104" max="4104" width="13" style="1" customWidth="1"/>
    <col min="4105" max="4105" width="18.140625" style="1" customWidth="1"/>
    <col min="4106" max="4107" width="18.42578125" style="1" customWidth="1"/>
    <col min="4108" max="4108" width="15.42578125" style="1" customWidth="1"/>
    <col min="4109" max="4109" width="18.28515625" style="1" customWidth="1"/>
    <col min="4110" max="4357" width="8.7109375" style="1"/>
    <col min="4358" max="4358" width="6.85546875" style="1" customWidth="1"/>
    <col min="4359" max="4359" width="18.140625" style="1" customWidth="1"/>
    <col min="4360" max="4360" width="13" style="1" customWidth="1"/>
    <col min="4361" max="4361" width="18.140625" style="1" customWidth="1"/>
    <col min="4362" max="4363" width="18.42578125" style="1" customWidth="1"/>
    <col min="4364" max="4364" width="15.42578125" style="1" customWidth="1"/>
    <col min="4365" max="4365" width="18.28515625" style="1" customWidth="1"/>
    <col min="4366" max="4613" width="8.7109375" style="1"/>
    <col min="4614" max="4614" width="6.85546875" style="1" customWidth="1"/>
    <col min="4615" max="4615" width="18.140625" style="1" customWidth="1"/>
    <col min="4616" max="4616" width="13" style="1" customWidth="1"/>
    <col min="4617" max="4617" width="18.140625" style="1" customWidth="1"/>
    <col min="4618" max="4619" width="18.42578125" style="1" customWidth="1"/>
    <col min="4620" max="4620" width="15.42578125" style="1" customWidth="1"/>
    <col min="4621" max="4621" width="18.28515625" style="1" customWidth="1"/>
    <col min="4622" max="4869" width="8.7109375" style="1"/>
    <col min="4870" max="4870" width="6.85546875" style="1" customWidth="1"/>
    <col min="4871" max="4871" width="18.140625" style="1" customWidth="1"/>
    <col min="4872" max="4872" width="13" style="1" customWidth="1"/>
    <col min="4873" max="4873" width="18.140625" style="1" customWidth="1"/>
    <col min="4874" max="4875" width="18.42578125" style="1" customWidth="1"/>
    <col min="4876" max="4876" width="15.42578125" style="1" customWidth="1"/>
    <col min="4877" max="4877" width="18.28515625" style="1" customWidth="1"/>
    <col min="4878" max="5125" width="8.7109375" style="1"/>
    <col min="5126" max="5126" width="6.85546875" style="1" customWidth="1"/>
    <col min="5127" max="5127" width="18.140625" style="1" customWidth="1"/>
    <col min="5128" max="5128" width="13" style="1" customWidth="1"/>
    <col min="5129" max="5129" width="18.140625" style="1" customWidth="1"/>
    <col min="5130" max="5131" width="18.42578125" style="1" customWidth="1"/>
    <col min="5132" max="5132" width="15.42578125" style="1" customWidth="1"/>
    <col min="5133" max="5133" width="18.28515625" style="1" customWidth="1"/>
    <col min="5134" max="5381" width="8.7109375" style="1"/>
    <col min="5382" max="5382" width="6.85546875" style="1" customWidth="1"/>
    <col min="5383" max="5383" width="18.140625" style="1" customWidth="1"/>
    <col min="5384" max="5384" width="13" style="1" customWidth="1"/>
    <col min="5385" max="5385" width="18.140625" style="1" customWidth="1"/>
    <col min="5386" max="5387" width="18.42578125" style="1" customWidth="1"/>
    <col min="5388" max="5388" width="15.42578125" style="1" customWidth="1"/>
    <col min="5389" max="5389" width="18.28515625" style="1" customWidth="1"/>
    <col min="5390" max="5637" width="8.7109375" style="1"/>
    <col min="5638" max="5638" width="6.85546875" style="1" customWidth="1"/>
    <col min="5639" max="5639" width="18.140625" style="1" customWidth="1"/>
    <col min="5640" max="5640" width="13" style="1" customWidth="1"/>
    <col min="5641" max="5641" width="18.140625" style="1" customWidth="1"/>
    <col min="5642" max="5643" width="18.42578125" style="1" customWidth="1"/>
    <col min="5644" max="5644" width="15.42578125" style="1" customWidth="1"/>
    <col min="5645" max="5645" width="18.28515625" style="1" customWidth="1"/>
    <col min="5646" max="5893" width="8.7109375" style="1"/>
    <col min="5894" max="5894" width="6.85546875" style="1" customWidth="1"/>
    <col min="5895" max="5895" width="18.140625" style="1" customWidth="1"/>
    <col min="5896" max="5896" width="13" style="1" customWidth="1"/>
    <col min="5897" max="5897" width="18.140625" style="1" customWidth="1"/>
    <col min="5898" max="5899" width="18.42578125" style="1" customWidth="1"/>
    <col min="5900" max="5900" width="15.42578125" style="1" customWidth="1"/>
    <col min="5901" max="5901" width="18.28515625" style="1" customWidth="1"/>
    <col min="5902" max="6149" width="8.7109375" style="1"/>
    <col min="6150" max="6150" width="6.85546875" style="1" customWidth="1"/>
    <col min="6151" max="6151" width="18.140625" style="1" customWidth="1"/>
    <col min="6152" max="6152" width="13" style="1" customWidth="1"/>
    <col min="6153" max="6153" width="18.140625" style="1" customWidth="1"/>
    <col min="6154" max="6155" width="18.42578125" style="1" customWidth="1"/>
    <col min="6156" max="6156" width="15.42578125" style="1" customWidth="1"/>
    <col min="6157" max="6157" width="18.28515625" style="1" customWidth="1"/>
    <col min="6158" max="6405" width="8.7109375" style="1"/>
    <col min="6406" max="6406" width="6.85546875" style="1" customWidth="1"/>
    <col min="6407" max="6407" width="18.140625" style="1" customWidth="1"/>
    <col min="6408" max="6408" width="13" style="1" customWidth="1"/>
    <col min="6409" max="6409" width="18.140625" style="1" customWidth="1"/>
    <col min="6410" max="6411" width="18.42578125" style="1" customWidth="1"/>
    <col min="6412" max="6412" width="15.42578125" style="1" customWidth="1"/>
    <col min="6413" max="6413" width="18.28515625" style="1" customWidth="1"/>
    <col min="6414" max="6661" width="8.7109375" style="1"/>
    <col min="6662" max="6662" width="6.85546875" style="1" customWidth="1"/>
    <col min="6663" max="6663" width="18.140625" style="1" customWidth="1"/>
    <col min="6664" max="6664" width="13" style="1" customWidth="1"/>
    <col min="6665" max="6665" width="18.140625" style="1" customWidth="1"/>
    <col min="6666" max="6667" width="18.42578125" style="1" customWidth="1"/>
    <col min="6668" max="6668" width="15.42578125" style="1" customWidth="1"/>
    <col min="6669" max="6669" width="18.28515625" style="1" customWidth="1"/>
    <col min="6670" max="6917" width="8.7109375" style="1"/>
    <col min="6918" max="6918" width="6.85546875" style="1" customWidth="1"/>
    <col min="6919" max="6919" width="18.140625" style="1" customWidth="1"/>
    <col min="6920" max="6920" width="13" style="1" customWidth="1"/>
    <col min="6921" max="6921" width="18.140625" style="1" customWidth="1"/>
    <col min="6922" max="6923" width="18.42578125" style="1" customWidth="1"/>
    <col min="6924" max="6924" width="15.42578125" style="1" customWidth="1"/>
    <col min="6925" max="6925" width="18.28515625" style="1" customWidth="1"/>
    <col min="6926" max="7173" width="8.7109375" style="1"/>
    <col min="7174" max="7174" width="6.85546875" style="1" customWidth="1"/>
    <col min="7175" max="7175" width="18.140625" style="1" customWidth="1"/>
    <col min="7176" max="7176" width="13" style="1" customWidth="1"/>
    <col min="7177" max="7177" width="18.140625" style="1" customWidth="1"/>
    <col min="7178" max="7179" width="18.42578125" style="1" customWidth="1"/>
    <col min="7180" max="7180" width="15.42578125" style="1" customWidth="1"/>
    <col min="7181" max="7181" width="18.28515625" style="1" customWidth="1"/>
    <col min="7182" max="7429" width="8.7109375" style="1"/>
    <col min="7430" max="7430" width="6.85546875" style="1" customWidth="1"/>
    <col min="7431" max="7431" width="18.140625" style="1" customWidth="1"/>
    <col min="7432" max="7432" width="13" style="1" customWidth="1"/>
    <col min="7433" max="7433" width="18.140625" style="1" customWidth="1"/>
    <col min="7434" max="7435" width="18.42578125" style="1" customWidth="1"/>
    <col min="7436" max="7436" width="15.42578125" style="1" customWidth="1"/>
    <col min="7437" max="7437" width="18.28515625" style="1" customWidth="1"/>
    <col min="7438" max="7685" width="8.7109375" style="1"/>
    <col min="7686" max="7686" width="6.85546875" style="1" customWidth="1"/>
    <col min="7687" max="7687" width="18.140625" style="1" customWidth="1"/>
    <col min="7688" max="7688" width="13" style="1" customWidth="1"/>
    <col min="7689" max="7689" width="18.140625" style="1" customWidth="1"/>
    <col min="7690" max="7691" width="18.42578125" style="1" customWidth="1"/>
    <col min="7692" max="7692" width="15.42578125" style="1" customWidth="1"/>
    <col min="7693" max="7693" width="18.28515625" style="1" customWidth="1"/>
    <col min="7694" max="7941" width="8.7109375" style="1"/>
    <col min="7942" max="7942" width="6.85546875" style="1" customWidth="1"/>
    <col min="7943" max="7943" width="18.140625" style="1" customWidth="1"/>
    <col min="7944" max="7944" width="13" style="1" customWidth="1"/>
    <col min="7945" max="7945" width="18.140625" style="1" customWidth="1"/>
    <col min="7946" max="7947" width="18.42578125" style="1" customWidth="1"/>
    <col min="7948" max="7948" width="15.42578125" style="1" customWidth="1"/>
    <col min="7949" max="7949" width="18.28515625" style="1" customWidth="1"/>
    <col min="7950" max="8197" width="8.7109375" style="1"/>
    <col min="8198" max="8198" width="6.85546875" style="1" customWidth="1"/>
    <col min="8199" max="8199" width="18.140625" style="1" customWidth="1"/>
    <col min="8200" max="8200" width="13" style="1" customWidth="1"/>
    <col min="8201" max="8201" width="18.140625" style="1" customWidth="1"/>
    <col min="8202" max="8203" width="18.42578125" style="1" customWidth="1"/>
    <col min="8204" max="8204" width="15.42578125" style="1" customWidth="1"/>
    <col min="8205" max="8205" width="18.28515625" style="1" customWidth="1"/>
    <col min="8206" max="8453" width="8.7109375" style="1"/>
    <col min="8454" max="8454" width="6.85546875" style="1" customWidth="1"/>
    <col min="8455" max="8455" width="18.140625" style="1" customWidth="1"/>
    <col min="8456" max="8456" width="13" style="1" customWidth="1"/>
    <col min="8457" max="8457" width="18.140625" style="1" customWidth="1"/>
    <col min="8458" max="8459" width="18.42578125" style="1" customWidth="1"/>
    <col min="8460" max="8460" width="15.42578125" style="1" customWidth="1"/>
    <col min="8461" max="8461" width="18.28515625" style="1" customWidth="1"/>
    <col min="8462" max="8709" width="8.7109375" style="1"/>
    <col min="8710" max="8710" width="6.85546875" style="1" customWidth="1"/>
    <col min="8711" max="8711" width="18.140625" style="1" customWidth="1"/>
    <col min="8712" max="8712" width="13" style="1" customWidth="1"/>
    <col min="8713" max="8713" width="18.140625" style="1" customWidth="1"/>
    <col min="8714" max="8715" width="18.42578125" style="1" customWidth="1"/>
    <col min="8716" max="8716" width="15.42578125" style="1" customWidth="1"/>
    <col min="8717" max="8717" width="18.28515625" style="1" customWidth="1"/>
    <col min="8718" max="8965" width="8.7109375" style="1"/>
    <col min="8966" max="8966" width="6.85546875" style="1" customWidth="1"/>
    <col min="8967" max="8967" width="18.140625" style="1" customWidth="1"/>
    <col min="8968" max="8968" width="13" style="1" customWidth="1"/>
    <col min="8969" max="8969" width="18.140625" style="1" customWidth="1"/>
    <col min="8970" max="8971" width="18.42578125" style="1" customWidth="1"/>
    <col min="8972" max="8972" width="15.42578125" style="1" customWidth="1"/>
    <col min="8973" max="8973" width="18.28515625" style="1" customWidth="1"/>
    <col min="8974" max="9221" width="8.7109375" style="1"/>
    <col min="9222" max="9222" width="6.85546875" style="1" customWidth="1"/>
    <col min="9223" max="9223" width="18.140625" style="1" customWidth="1"/>
    <col min="9224" max="9224" width="13" style="1" customWidth="1"/>
    <col min="9225" max="9225" width="18.140625" style="1" customWidth="1"/>
    <col min="9226" max="9227" width="18.42578125" style="1" customWidth="1"/>
    <col min="9228" max="9228" width="15.42578125" style="1" customWidth="1"/>
    <col min="9229" max="9229" width="18.28515625" style="1" customWidth="1"/>
    <col min="9230" max="9477" width="8.7109375" style="1"/>
    <col min="9478" max="9478" width="6.85546875" style="1" customWidth="1"/>
    <col min="9479" max="9479" width="18.140625" style="1" customWidth="1"/>
    <col min="9480" max="9480" width="13" style="1" customWidth="1"/>
    <col min="9481" max="9481" width="18.140625" style="1" customWidth="1"/>
    <col min="9482" max="9483" width="18.42578125" style="1" customWidth="1"/>
    <col min="9484" max="9484" width="15.42578125" style="1" customWidth="1"/>
    <col min="9485" max="9485" width="18.28515625" style="1" customWidth="1"/>
    <col min="9486" max="9733" width="8.7109375" style="1"/>
    <col min="9734" max="9734" width="6.85546875" style="1" customWidth="1"/>
    <col min="9735" max="9735" width="18.140625" style="1" customWidth="1"/>
    <col min="9736" max="9736" width="13" style="1" customWidth="1"/>
    <col min="9737" max="9737" width="18.140625" style="1" customWidth="1"/>
    <col min="9738" max="9739" width="18.42578125" style="1" customWidth="1"/>
    <col min="9740" max="9740" width="15.42578125" style="1" customWidth="1"/>
    <col min="9741" max="9741" width="18.28515625" style="1" customWidth="1"/>
    <col min="9742" max="9989" width="8.7109375" style="1"/>
    <col min="9990" max="9990" width="6.85546875" style="1" customWidth="1"/>
    <col min="9991" max="9991" width="18.140625" style="1" customWidth="1"/>
    <col min="9992" max="9992" width="13" style="1" customWidth="1"/>
    <col min="9993" max="9993" width="18.140625" style="1" customWidth="1"/>
    <col min="9994" max="9995" width="18.42578125" style="1" customWidth="1"/>
    <col min="9996" max="9996" width="15.42578125" style="1" customWidth="1"/>
    <col min="9997" max="9997" width="18.28515625" style="1" customWidth="1"/>
    <col min="9998" max="10245" width="8.7109375" style="1"/>
    <col min="10246" max="10246" width="6.85546875" style="1" customWidth="1"/>
    <col min="10247" max="10247" width="18.140625" style="1" customWidth="1"/>
    <col min="10248" max="10248" width="13" style="1" customWidth="1"/>
    <col min="10249" max="10249" width="18.140625" style="1" customWidth="1"/>
    <col min="10250" max="10251" width="18.42578125" style="1" customWidth="1"/>
    <col min="10252" max="10252" width="15.42578125" style="1" customWidth="1"/>
    <col min="10253" max="10253" width="18.28515625" style="1" customWidth="1"/>
    <col min="10254" max="10501" width="8.7109375" style="1"/>
    <col min="10502" max="10502" width="6.85546875" style="1" customWidth="1"/>
    <col min="10503" max="10503" width="18.140625" style="1" customWidth="1"/>
    <col min="10504" max="10504" width="13" style="1" customWidth="1"/>
    <col min="10505" max="10505" width="18.140625" style="1" customWidth="1"/>
    <col min="10506" max="10507" width="18.42578125" style="1" customWidth="1"/>
    <col min="10508" max="10508" width="15.42578125" style="1" customWidth="1"/>
    <col min="10509" max="10509" width="18.28515625" style="1" customWidth="1"/>
    <col min="10510" max="10757" width="8.7109375" style="1"/>
    <col min="10758" max="10758" width="6.85546875" style="1" customWidth="1"/>
    <col min="10759" max="10759" width="18.140625" style="1" customWidth="1"/>
    <col min="10760" max="10760" width="13" style="1" customWidth="1"/>
    <col min="10761" max="10761" width="18.140625" style="1" customWidth="1"/>
    <col min="10762" max="10763" width="18.42578125" style="1" customWidth="1"/>
    <col min="10764" max="10764" width="15.42578125" style="1" customWidth="1"/>
    <col min="10765" max="10765" width="18.28515625" style="1" customWidth="1"/>
    <col min="10766" max="11013" width="8.7109375" style="1"/>
    <col min="11014" max="11014" width="6.85546875" style="1" customWidth="1"/>
    <col min="11015" max="11015" width="18.140625" style="1" customWidth="1"/>
    <col min="11016" max="11016" width="13" style="1" customWidth="1"/>
    <col min="11017" max="11017" width="18.140625" style="1" customWidth="1"/>
    <col min="11018" max="11019" width="18.42578125" style="1" customWidth="1"/>
    <col min="11020" max="11020" width="15.42578125" style="1" customWidth="1"/>
    <col min="11021" max="11021" width="18.28515625" style="1" customWidth="1"/>
    <col min="11022" max="11269" width="8.7109375" style="1"/>
    <col min="11270" max="11270" width="6.85546875" style="1" customWidth="1"/>
    <col min="11271" max="11271" width="18.140625" style="1" customWidth="1"/>
    <col min="11272" max="11272" width="13" style="1" customWidth="1"/>
    <col min="11273" max="11273" width="18.140625" style="1" customWidth="1"/>
    <col min="11274" max="11275" width="18.42578125" style="1" customWidth="1"/>
    <col min="11276" max="11276" width="15.42578125" style="1" customWidth="1"/>
    <col min="11277" max="11277" width="18.28515625" style="1" customWidth="1"/>
    <col min="11278" max="11525" width="8.7109375" style="1"/>
    <col min="11526" max="11526" width="6.85546875" style="1" customWidth="1"/>
    <col min="11527" max="11527" width="18.140625" style="1" customWidth="1"/>
    <col min="11528" max="11528" width="13" style="1" customWidth="1"/>
    <col min="11529" max="11529" width="18.140625" style="1" customWidth="1"/>
    <col min="11530" max="11531" width="18.42578125" style="1" customWidth="1"/>
    <col min="11532" max="11532" width="15.42578125" style="1" customWidth="1"/>
    <col min="11533" max="11533" width="18.28515625" style="1" customWidth="1"/>
    <col min="11534" max="11781" width="8.7109375" style="1"/>
    <col min="11782" max="11782" width="6.85546875" style="1" customWidth="1"/>
    <col min="11783" max="11783" width="18.140625" style="1" customWidth="1"/>
    <col min="11784" max="11784" width="13" style="1" customWidth="1"/>
    <col min="11785" max="11785" width="18.140625" style="1" customWidth="1"/>
    <col min="11786" max="11787" width="18.42578125" style="1" customWidth="1"/>
    <col min="11788" max="11788" width="15.42578125" style="1" customWidth="1"/>
    <col min="11789" max="11789" width="18.28515625" style="1" customWidth="1"/>
    <col min="11790" max="12037" width="8.7109375" style="1"/>
    <col min="12038" max="12038" width="6.85546875" style="1" customWidth="1"/>
    <col min="12039" max="12039" width="18.140625" style="1" customWidth="1"/>
    <col min="12040" max="12040" width="13" style="1" customWidth="1"/>
    <col min="12041" max="12041" width="18.140625" style="1" customWidth="1"/>
    <col min="12042" max="12043" width="18.42578125" style="1" customWidth="1"/>
    <col min="12044" max="12044" width="15.42578125" style="1" customWidth="1"/>
    <col min="12045" max="12045" width="18.28515625" style="1" customWidth="1"/>
    <col min="12046" max="12293" width="8.7109375" style="1"/>
    <col min="12294" max="12294" width="6.85546875" style="1" customWidth="1"/>
    <col min="12295" max="12295" width="18.140625" style="1" customWidth="1"/>
    <col min="12296" max="12296" width="13" style="1" customWidth="1"/>
    <col min="12297" max="12297" width="18.140625" style="1" customWidth="1"/>
    <col min="12298" max="12299" width="18.42578125" style="1" customWidth="1"/>
    <col min="12300" max="12300" width="15.42578125" style="1" customWidth="1"/>
    <col min="12301" max="12301" width="18.28515625" style="1" customWidth="1"/>
    <col min="12302" max="12549" width="8.7109375" style="1"/>
    <col min="12550" max="12550" width="6.85546875" style="1" customWidth="1"/>
    <col min="12551" max="12551" width="18.140625" style="1" customWidth="1"/>
    <col min="12552" max="12552" width="13" style="1" customWidth="1"/>
    <col min="12553" max="12553" width="18.140625" style="1" customWidth="1"/>
    <col min="12554" max="12555" width="18.42578125" style="1" customWidth="1"/>
    <col min="12556" max="12556" width="15.42578125" style="1" customWidth="1"/>
    <col min="12557" max="12557" width="18.28515625" style="1" customWidth="1"/>
    <col min="12558" max="12805" width="8.7109375" style="1"/>
    <col min="12806" max="12806" width="6.85546875" style="1" customWidth="1"/>
    <col min="12807" max="12807" width="18.140625" style="1" customWidth="1"/>
    <col min="12808" max="12808" width="13" style="1" customWidth="1"/>
    <col min="12809" max="12809" width="18.140625" style="1" customWidth="1"/>
    <col min="12810" max="12811" width="18.42578125" style="1" customWidth="1"/>
    <col min="12812" max="12812" width="15.42578125" style="1" customWidth="1"/>
    <col min="12813" max="12813" width="18.28515625" style="1" customWidth="1"/>
    <col min="12814" max="13061" width="8.7109375" style="1"/>
    <col min="13062" max="13062" width="6.85546875" style="1" customWidth="1"/>
    <col min="13063" max="13063" width="18.140625" style="1" customWidth="1"/>
    <col min="13064" max="13064" width="13" style="1" customWidth="1"/>
    <col min="13065" max="13065" width="18.140625" style="1" customWidth="1"/>
    <col min="13066" max="13067" width="18.42578125" style="1" customWidth="1"/>
    <col min="13068" max="13068" width="15.42578125" style="1" customWidth="1"/>
    <col min="13069" max="13069" width="18.28515625" style="1" customWidth="1"/>
    <col min="13070" max="13317" width="8.7109375" style="1"/>
    <col min="13318" max="13318" width="6.85546875" style="1" customWidth="1"/>
    <col min="13319" max="13319" width="18.140625" style="1" customWidth="1"/>
    <col min="13320" max="13320" width="13" style="1" customWidth="1"/>
    <col min="13321" max="13321" width="18.140625" style="1" customWidth="1"/>
    <col min="13322" max="13323" width="18.42578125" style="1" customWidth="1"/>
    <col min="13324" max="13324" width="15.42578125" style="1" customWidth="1"/>
    <col min="13325" max="13325" width="18.28515625" style="1" customWidth="1"/>
    <col min="13326" max="13573" width="8.7109375" style="1"/>
    <col min="13574" max="13574" width="6.85546875" style="1" customWidth="1"/>
    <col min="13575" max="13575" width="18.140625" style="1" customWidth="1"/>
    <col min="13576" max="13576" width="13" style="1" customWidth="1"/>
    <col min="13577" max="13577" width="18.140625" style="1" customWidth="1"/>
    <col min="13578" max="13579" width="18.42578125" style="1" customWidth="1"/>
    <col min="13580" max="13580" width="15.42578125" style="1" customWidth="1"/>
    <col min="13581" max="13581" width="18.28515625" style="1" customWidth="1"/>
    <col min="13582" max="13829" width="8.7109375" style="1"/>
    <col min="13830" max="13830" width="6.85546875" style="1" customWidth="1"/>
    <col min="13831" max="13831" width="18.140625" style="1" customWidth="1"/>
    <col min="13832" max="13832" width="13" style="1" customWidth="1"/>
    <col min="13833" max="13833" width="18.140625" style="1" customWidth="1"/>
    <col min="13834" max="13835" width="18.42578125" style="1" customWidth="1"/>
    <col min="13836" max="13836" width="15.42578125" style="1" customWidth="1"/>
    <col min="13837" max="13837" width="18.28515625" style="1" customWidth="1"/>
    <col min="13838" max="14085" width="8.7109375" style="1"/>
    <col min="14086" max="14086" width="6.85546875" style="1" customWidth="1"/>
    <col min="14087" max="14087" width="18.140625" style="1" customWidth="1"/>
    <col min="14088" max="14088" width="13" style="1" customWidth="1"/>
    <col min="14089" max="14089" width="18.140625" style="1" customWidth="1"/>
    <col min="14090" max="14091" width="18.42578125" style="1" customWidth="1"/>
    <col min="14092" max="14092" width="15.42578125" style="1" customWidth="1"/>
    <col min="14093" max="14093" width="18.28515625" style="1" customWidth="1"/>
    <col min="14094" max="14341" width="8.7109375" style="1"/>
    <col min="14342" max="14342" width="6.85546875" style="1" customWidth="1"/>
    <col min="14343" max="14343" width="18.140625" style="1" customWidth="1"/>
    <col min="14344" max="14344" width="13" style="1" customWidth="1"/>
    <col min="14345" max="14345" width="18.140625" style="1" customWidth="1"/>
    <col min="14346" max="14347" width="18.42578125" style="1" customWidth="1"/>
    <col min="14348" max="14348" width="15.42578125" style="1" customWidth="1"/>
    <col min="14349" max="14349" width="18.28515625" style="1" customWidth="1"/>
    <col min="14350" max="14597" width="8.7109375" style="1"/>
    <col min="14598" max="14598" width="6.85546875" style="1" customWidth="1"/>
    <col min="14599" max="14599" width="18.140625" style="1" customWidth="1"/>
    <col min="14600" max="14600" width="13" style="1" customWidth="1"/>
    <col min="14601" max="14601" width="18.140625" style="1" customWidth="1"/>
    <col min="14602" max="14603" width="18.42578125" style="1" customWidth="1"/>
    <col min="14604" max="14604" width="15.42578125" style="1" customWidth="1"/>
    <col min="14605" max="14605" width="18.28515625" style="1" customWidth="1"/>
    <col min="14606" max="14853" width="8.7109375" style="1"/>
    <col min="14854" max="14854" width="6.85546875" style="1" customWidth="1"/>
    <col min="14855" max="14855" width="18.140625" style="1" customWidth="1"/>
    <col min="14856" max="14856" width="13" style="1" customWidth="1"/>
    <col min="14857" max="14857" width="18.140625" style="1" customWidth="1"/>
    <col min="14858" max="14859" width="18.42578125" style="1" customWidth="1"/>
    <col min="14860" max="14860" width="15.42578125" style="1" customWidth="1"/>
    <col min="14861" max="14861" width="18.28515625" style="1" customWidth="1"/>
    <col min="14862" max="15109" width="8.7109375" style="1"/>
    <col min="15110" max="15110" width="6.85546875" style="1" customWidth="1"/>
    <col min="15111" max="15111" width="18.140625" style="1" customWidth="1"/>
    <col min="15112" max="15112" width="13" style="1" customWidth="1"/>
    <col min="15113" max="15113" width="18.140625" style="1" customWidth="1"/>
    <col min="15114" max="15115" width="18.42578125" style="1" customWidth="1"/>
    <col min="15116" max="15116" width="15.42578125" style="1" customWidth="1"/>
    <col min="15117" max="15117" width="18.28515625" style="1" customWidth="1"/>
    <col min="15118" max="15365" width="8.7109375" style="1"/>
    <col min="15366" max="15366" width="6.85546875" style="1" customWidth="1"/>
    <col min="15367" max="15367" width="18.140625" style="1" customWidth="1"/>
    <col min="15368" max="15368" width="13" style="1" customWidth="1"/>
    <col min="15369" max="15369" width="18.140625" style="1" customWidth="1"/>
    <col min="15370" max="15371" width="18.42578125" style="1" customWidth="1"/>
    <col min="15372" max="15372" width="15.42578125" style="1" customWidth="1"/>
    <col min="15373" max="15373" width="18.28515625" style="1" customWidth="1"/>
    <col min="15374" max="15621" width="8.7109375" style="1"/>
    <col min="15622" max="15622" width="6.85546875" style="1" customWidth="1"/>
    <col min="15623" max="15623" width="18.140625" style="1" customWidth="1"/>
    <col min="15624" max="15624" width="13" style="1" customWidth="1"/>
    <col min="15625" max="15625" width="18.140625" style="1" customWidth="1"/>
    <col min="15626" max="15627" width="18.42578125" style="1" customWidth="1"/>
    <col min="15628" max="15628" width="15.42578125" style="1" customWidth="1"/>
    <col min="15629" max="15629" width="18.28515625" style="1" customWidth="1"/>
    <col min="15630" max="15877" width="8.7109375" style="1"/>
    <col min="15878" max="15878" width="6.85546875" style="1" customWidth="1"/>
    <col min="15879" max="15879" width="18.140625" style="1" customWidth="1"/>
    <col min="15880" max="15880" width="13" style="1" customWidth="1"/>
    <col min="15881" max="15881" width="18.140625" style="1" customWidth="1"/>
    <col min="15882" max="15883" width="18.42578125" style="1" customWidth="1"/>
    <col min="15884" max="15884" width="15.42578125" style="1" customWidth="1"/>
    <col min="15885" max="15885" width="18.28515625" style="1" customWidth="1"/>
    <col min="15886" max="16133" width="8.7109375" style="1"/>
    <col min="16134" max="16134" width="6.85546875" style="1" customWidth="1"/>
    <col min="16135" max="16135" width="18.140625" style="1" customWidth="1"/>
    <col min="16136" max="16136" width="13" style="1" customWidth="1"/>
    <col min="16137" max="16137" width="18.140625" style="1" customWidth="1"/>
    <col min="16138" max="16139" width="18.42578125" style="1" customWidth="1"/>
    <col min="16140" max="16140" width="15.42578125" style="1" customWidth="1"/>
    <col min="16141" max="16141" width="18.28515625" style="1" customWidth="1"/>
    <col min="16142" max="16384" width="8.7109375" style="1"/>
  </cols>
  <sheetData>
    <row r="1" spans="1:20" ht="15" customHeight="1">
      <c r="A1" s="15" t="s">
        <v>1</v>
      </c>
      <c r="B1" s="9" t="s">
        <v>2</v>
      </c>
      <c r="C1" s="28">
        <v>250</v>
      </c>
      <c r="E1" s="33" t="s">
        <v>11</v>
      </c>
    </row>
    <row r="2" spans="1:20" ht="25.5">
      <c r="A2" s="16"/>
      <c r="B2" s="10" t="s">
        <v>3</v>
      </c>
      <c r="C2" s="28">
        <v>120</v>
      </c>
      <c r="E2" s="34" t="s">
        <v>10</v>
      </c>
      <c r="F2" s="21"/>
      <c r="G2" s="21"/>
      <c r="H2" s="21"/>
      <c r="I2" s="21"/>
      <c r="M2" s="20"/>
      <c r="N2" s="20"/>
    </row>
    <row r="3" spans="1:20" ht="15.75" thickBot="1">
      <c r="A3" s="17"/>
      <c r="B3" s="11" t="s">
        <v>4</v>
      </c>
      <c r="C3" s="28">
        <v>65</v>
      </c>
    </row>
    <row r="4" spans="1:20" ht="13.5" thickBot="1"/>
    <row r="5" spans="1:20" ht="25.5" customHeight="1" thickBot="1">
      <c r="A5" s="56" t="s">
        <v>5</v>
      </c>
      <c r="B5" s="65" t="s">
        <v>6</v>
      </c>
      <c r="C5" s="65" t="s">
        <v>7</v>
      </c>
      <c r="D5" s="59" t="s">
        <v>14</v>
      </c>
      <c r="E5" s="60"/>
      <c r="F5" s="60"/>
      <c r="G5" s="60"/>
      <c r="H5" s="52"/>
      <c r="I5" s="52"/>
      <c r="J5" s="59" t="s">
        <v>15</v>
      </c>
      <c r="K5" s="60"/>
      <c r="L5" s="60"/>
      <c r="M5" s="60"/>
      <c r="N5" s="60"/>
      <c r="O5" s="60"/>
      <c r="P5" s="60"/>
      <c r="Q5" s="60"/>
      <c r="R5" s="60"/>
    </row>
    <row r="6" spans="1:20" ht="48.75" customHeight="1">
      <c r="A6" s="57"/>
      <c r="B6" s="66"/>
      <c r="C6" s="66"/>
      <c r="D6" s="44" t="s">
        <v>17</v>
      </c>
      <c r="E6" s="19" t="s">
        <v>13</v>
      </c>
      <c r="F6" s="45" t="s">
        <v>19</v>
      </c>
      <c r="G6" s="56" t="s">
        <v>16</v>
      </c>
      <c r="H6" s="56" t="s">
        <v>20</v>
      </c>
      <c r="I6" s="56" t="s">
        <v>21</v>
      </c>
      <c r="J6" s="40" t="str">
        <f>D6</f>
        <v>Хомут CХГ-50-40/50</v>
      </c>
      <c r="K6" s="40" t="e">
        <f>#REF!</f>
        <v>#REF!</v>
      </c>
      <c r="L6" s="40" t="str">
        <f>E6</f>
        <v>Хомут СХП 50-45/65</v>
      </c>
      <c r="M6" s="40" t="e">
        <f>#REF!</f>
        <v>#REF!</v>
      </c>
      <c r="N6" s="2" t="e">
        <f>#REF!</f>
        <v>#REF!</v>
      </c>
      <c r="O6" s="45" t="str">
        <f t="shared" ref="O6" si="0">F6</f>
        <v xml:space="preserve">Сетка КС-50/3000 </v>
      </c>
      <c r="P6" s="57" t="str">
        <f>G6</f>
        <v xml:space="preserve">Кронштейн КР-П-1.5-150 </v>
      </c>
      <c r="Q6" s="57" t="str">
        <f>G6</f>
        <v xml:space="preserve">Кронштейн КР-П-1.5-150 </v>
      </c>
      <c r="R6" s="57" t="str">
        <f>G6</f>
        <v xml:space="preserve">Кронштейн КР-П-1.5-150 </v>
      </c>
    </row>
    <row r="7" spans="1:20" ht="3" customHeight="1">
      <c r="A7" s="57"/>
      <c r="B7" s="66"/>
      <c r="C7" s="66"/>
      <c r="D7"/>
      <c r="E7" s="22"/>
      <c r="F7" s="46"/>
      <c r="G7" s="57"/>
      <c r="H7" s="57"/>
      <c r="I7" s="57"/>
      <c r="J7" s="40"/>
      <c r="K7" s="22"/>
      <c r="L7" s="22"/>
      <c r="M7" s="18"/>
      <c r="N7" s="22"/>
      <c r="O7" s="46"/>
      <c r="P7" s="57"/>
      <c r="Q7" s="57"/>
      <c r="R7" s="57"/>
    </row>
    <row r="8" spans="1:20" ht="73.5" customHeight="1" thickBot="1">
      <c r="A8" s="58"/>
      <c r="B8" s="67"/>
      <c r="C8" s="67"/>
      <c r="D8" s="3" t="s">
        <v>18</v>
      </c>
      <c r="E8" s="25" t="s">
        <v>8</v>
      </c>
      <c r="F8" s="3" t="s">
        <v>12</v>
      </c>
      <c r="G8" s="58"/>
      <c r="H8" s="58"/>
      <c r="I8" s="58"/>
      <c r="J8" s="68" t="str">
        <f t="shared" ref="J8" si="1">D8</f>
        <v>установка в каждый шов</v>
      </c>
      <c r="K8" s="68" t="str">
        <f t="shared" ref="K8" si="2">E8</f>
        <v>установка через шов</v>
      </c>
      <c r="L8" s="68" t="str">
        <f>E8</f>
        <v>установка через шов</v>
      </c>
      <c r="M8" s="23" t="s">
        <v>8</v>
      </c>
      <c r="N8" s="23" t="s">
        <v>8</v>
      </c>
      <c r="O8" s="3" t="s">
        <v>12</v>
      </c>
      <c r="P8" s="58"/>
      <c r="Q8" s="58"/>
      <c r="R8" s="58"/>
    </row>
    <row r="9" spans="1:20" ht="21.75" customHeight="1" thickBot="1">
      <c r="A9" s="32"/>
      <c r="B9" s="62" t="s">
        <v>9</v>
      </c>
      <c r="C9" s="63"/>
      <c r="D9" s="63"/>
      <c r="E9" s="64"/>
      <c r="F9" s="63"/>
      <c r="G9" s="63"/>
      <c r="H9" s="53"/>
      <c r="I9" s="53"/>
      <c r="J9" s="61"/>
      <c r="K9" s="61"/>
      <c r="L9" s="61"/>
      <c r="M9" s="61"/>
      <c r="N9" s="61"/>
      <c r="O9" s="61"/>
      <c r="P9" s="61"/>
      <c r="Q9" s="61"/>
      <c r="R9" s="61"/>
      <c r="T9" s="39"/>
    </row>
    <row r="10" spans="1:20" ht="15.75">
      <c r="A10" s="41">
        <v>1</v>
      </c>
      <c r="B10" s="27">
        <v>1500</v>
      </c>
      <c r="C10" s="31">
        <v>2</v>
      </c>
      <c r="D10" s="30">
        <f>ROUND(($B10)/(C1+10)+1,0)</f>
        <v>7</v>
      </c>
      <c r="E10" s="29">
        <f>ROUND(($B10)/(C1+10)/2,0)</f>
        <v>3</v>
      </c>
      <c r="F10" s="47">
        <f>CEILING(((B10+500))/3000*2,1)</f>
        <v>2</v>
      </c>
      <c r="G10" s="48"/>
      <c r="H10" s="48"/>
      <c r="I10" s="48"/>
      <c r="J10" s="37">
        <f>D10*C10</f>
        <v>14</v>
      </c>
      <c r="K10" s="24" t="e">
        <f>#REF!*C10</f>
        <v>#REF!</v>
      </c>
      <c r="L10" s="24">
        <f>E10*C10</f>
        <v>6</v>
      </c>
      <c r="M10" s="12"/>
      <c r="N10" s="12"/>
      <c r="O10" s="24">
        <f>F10*C10</f>
        <v>4</v>
      </c>
      <c r="P10" s="36">
        <f>B10*G10</f>
        <v>0</v>
      </c>
      <c r="Q10" s="36">
        <f>C10*H10</f>
        <v>0</v>
      </c>
      <c r="R10" s="36">
        <f>C10*I10</f>
        <v>0</v>
      </c>
      <c r="T10" s="39"/>
    </row>
    <row r="11" spans="1:20" ht="15.75">
      <c r="A11" s="42">
        <f>A10+1</f>
        <v>2</v>
      </c>
      <c r="B11" s="27">
        <v>1000</v>
      </c>
      <c r="C11" s="31">
        <v>1</v>
      </c>
      <c r="D11" s="30">
        <f>ROUND(($B11)/(C1+10)+1,0)</f>
        <v>5</v>
      </c>
      <c r="E11" s="29">
        <f>ROUND(($B11)/(C1+10)/2,0)</f>
        <v>2</v>
      </c>
      <c r="F11" s="47">
        <f>CEILING(((B11+500))/3000*2,1)</f>
        <v>1</v>
      </c>
      <c r="G11" s="49"/>
      <c r="H11" s="49"/>
      <c r="I11" s="49"/>
      <c r="J11" s="37">
        <f>D11*C11</f>
        <v>5</v>
      </c>
      <c r="K11" s="24" t="e">
        <f>#REF!*C11</f>
        <v>#REF!</v>
      </c>
      <c r="L11" s="24">
        <f>E11*C11</f>
        <v>2</v>
      </c>
      <c r="M11" s="12"/>
      <c r="N11" s="12"/>
      <c r="O11" s="24">
        <f>F11*C11</f>
        <v>1</v>
      </c>
      <c r="P11" s="36">
        <f t="shared" ref="P11:P32" si="3">B11*G11</f>
        <v>0</v>
      </c>
      <c r="Q11" s="36">
        <f t="shared" ref="Q11:Q32" si="4">C11*H11</f>
        <v>0</v>
      </c>
      <c r="R11" s="36">
        <f t="shared" ref="R11:R32" si="5">C11*I11</f>
        <v>0</v>
      </c>
      <c r="T11" s="39"/>
    </row>
    <row r="12" spans="1:20" ht="15.75">
      <c r="A12" s="42">
        <f t="shared" ref="A12:A28" si="6">A11+1</f>
        <v>3</v>
      </c>
      <c r="B12" s="27">
        <v>0</v>
      </c>
      <c r="C12" s="31">
        <v>0</v>
      </c>
      <c r="D12" s="30">
        <f>ROUND(($B12)/(C1+10)+1,0)</f>
        <v>1</v>
      </c>
      <c r="E12" s="29">
        <f>ROUND(($B12)/(C1+10)/2,0)</f>
        <v>0</v>
      </c>
      <c r="F12" s="47">
        <f>CEILING(((B12+500))/3000*2,1)</f>
        <v>1</v>
      </c>
      <c r="G12" s="49"/>
      <c r="H12" s="49"/>
      <c r="I12" s="49"/>
      <c r="J12" s="37">
        <f>D12*C12</f>
        <v>0</v>
      </c>
      <c r="K12" s="24" t="e">
        <f>#REF!*C12</f>
        <v>#REF!</v>
      </c>
      <c r="L12" s="24">
        <f>E12*C12</f>
        <v>0</v>
      </c>
      <c r="M12" s="12"/>
      <c r="N12" s="12"/>
      <c r="O12" s="24">
        <f>F12*C12</f>
        <v>0</v>
      </c>
      <c r="P12" s="36">
        <f t="shared" si="3"/>
        <v>0</v>
      </c>
      <c r="Q12" s="36">
        <f t="shared" si="4"/>
        <v>0</v>
      </c>
      <c r="R12" s="36">
        <f t="shared" si="5"/>
        <v>0</v>
      </c>
      <c r="T12" s="39"/>
    </row>
    <row r="13" spans="1:20" ht="15.75">
      <c r="A13" s="42">
        <f t="shared" si="6"/>
        <v>4</v>
      </c>
      <c r="B13" s="27">
        <v>0</v>
      </c>
      <c r="C13" s="31">
        <v>0</v>
      </c>
      <c r="D13" s="30">
        <f>ROUND(($B13)/(C1+10)+1,0)</f>
        <v>1</v>
      </c>
      <c r="E13" s="29">
        <f>ROUND(($B13)/(C1+10)/2,0)</f>
        <v>0</v>
      </c>
      <c r="F13" s="47">
        <f>CEILING(((B13+500))/3000*2,1)</f>
        <v>1</v>
      </c>
      <c r="G13" s="49"/>
      <c r="H13" s="49"/>
      <c r="I13" s="49"/>
      <c r="J13" s="37">
        <f>D13*C13</f>
        <v>0</v>
      </c>
      <c r="K13" s="24" t="e">
        <f>#REF!*C13</f>
        <v>#REF!</v>
      </c>
      <c r="L13" s="24">
        <f>E13*C13</f>
        <v>0</v>
      </c>
      <c r="M13" s="12"/>
      <c r="N13" s="12"/>
      <c r="O13" s="24">
        <f>F13*C13</f>
        <v>0</v>
      </c>
      <c r="P13" s="36">
        <f t="shared" si="3"/>
        <v>0</v>
      </c>
      <c r="Q13" s="36">
        <f t="shared" si="4"/>
        <v>0</v>
      </c>
      <c r="R13" s="36">
        <f t="shared" si="5"/>
        <v>0</v>
      </c>
      <c r="T13" s="39"/>
    </row>
    <row r="14" spans="1:20" ht="15.75">
      <c r="A14" s="42">
        <f t="shared" si="6"/>
        <v>5</v>
      </c>
      <c r="B14" s="27">
        <v>0</v>
      </c>
      <c r="C14" s="31">
        <v>0</v>
      </c>
      <c r="D14" s="30">
        <f>ROUND(($B14)/(C1+10)+1,0)</f>
        <v>1</v>
      </c>
      <c r="E14" s="29">
        <f>ROUND(($B14)/(C1+10)/2,0)</f>
        <v>0</v>
      </c>
      <c r="F14" s="47">
        <f>CEILING(((B14+500))/3000*2,1)</f>
        <v>1</v>
      </c>
      <c r="G14" s="49"/>
      <c r="H14" s="49"/>
      <c r="I14" s="49"/>
      <c r="J14" s="37">
        <f>D14*C14</f>
        <v>0</v>
      </c>
      <c r="K14" s="24" t="e">
        <f>#REF!*C14</f>
        <v>#REF!</v>
      </c>
      <c r="L14" s="24">
        <f>E14*C14</f>
        <v>0</v>
      </c>
      <c r="M14" s="12"/>
      <c r="N14" s="12"/>
      <c r="O14" s="24">
        <f>F14*C14</f>
        <v>0</v>
      </c>
      <c r="P14" s="36">
        <f t="shared" si="3"/>
        <v>0</v>
      </c>
      <c r="Q14" s="36">
        <f t="shared" si="4"/>
        <v>0</v>
      </c>
      <c r="R14" s="36">
        <f t="shared" si="5"/>
        <v>0</v>
      </c>
      <c r="T14" s="39"/>
    </row>
    <row r="15" spans="1:20" ht="15.75">
      <c r="A15" s="42">
        <f t="shared" si="6"/>
        <v>6</v>
      </c>
      <c r="B15" s="27">
        <v>0</v>
      </c>
      <c r="C15" s="31">
        <v>0</v>
      </c>
      <c r="D15" s="30">
        <f>ROUND(($B15)/(C1+10)+1,0)</f>
        <v>1</v>
      </c>
      <c r="E15" s="29">
        <f>ROUND(($B15)/(C1+10)/2,0)</f>
        <v>0</v>
      </c>
      <c r="F15" s="47">
        <f>CEILING(((B15+500))/3000*2,1)</f>
        <v>1</v>
      </c>
      <c r="G15" s="49"/>
      <c r="H15" s="49"/>
      <c r="I15" s="49"/>
      <c r="J15" s="37">
        <f>D15*C15</f>
        <v>0</v>
      </c>
      <c r="K15" s="24" t="e">
        <f>#REF!*C15</f>
        <v>#REF!</v>
      </c>
      <c r="L15" s="24">
        <f>E15*C15</f>
        <v>0</v>
      </c>
      <c r="M15" s="12"/>
      <c r="N15" s="12"/>
      <c r="O15" s="24">
        <f>F15*C15</f>
        <v>0</v>
      </c>
      <c r="P15" s="36">
        <f t="shared" si="3"/>
        <v>0</v>
      </c>
      <c r="Q15" s="36">
        <f t="shared" si="4"/>
        <v>0</v>
      </c>
      <c r="R15" s="36">
        <f t="shared" si="5"/>
        <v>0</v>
      </c>
      <c r="T15" s="39"/>
    </row>
    <row r="16" spans="1:20" ht="15.75">
      <c r="A16" s="42">
        <f t="shared" si="6"/>
        <v>7</v>
      </c>
      <c r="B16" s="27">
        <v>0</v>
      </c>
      <c r="C16" s="31">
        <v>0</v>
      </c>
      <c r="D16" s="30">
        <f>ROUND(($B16)/(C1+10)+1,0)</f>
        <v>1</v>
      </c>
      <c r="E16" s="29">
        <f>ROUND(($B16)/(C1+10)/2,0)</f>
        <v>0</v>
      </c>
      <c r="F16" s="47">
        <f>CEILING(((B16+500))/3000*2,1)</f>
        <v>1</v>
      </c>
      <c r="G16" s="49"/>
      <c r="H16" s="49"/>
      <c r="I16" s="49"/>
      <c r="J16" s="37">
        <f>D16*C16</f>
        <v>0</v>
      </c>
      <c r="K16" s="24" t="e">
        <f>#REF!*C16</f>
        <v>#REF!</v>
      </c>
      <c r="L16" s="24">
        <f>E16*C16</f>
        <v>0</v>
      </c>
      <c r="M16" s="12"/>
      <c r="N16" s="12"/>
      <c r="O16" s="24">
        <f>F16*C16</f>
        <v>0</v>
      </c>
      <c r="P16" s="36">
        <f t="shared" si="3"/>
        <v>0</v>
      </c>
      <c r="Q16" s="36">
        <f t="shared" si="4"/>
        <v>0</v>
      </c>
      <c r="R16" s="36">
        <f t="shared" si="5"/>
        <v>0</v>
      </c>
      <c r="T16" s="39"/>
    </row>
    <row r="17" spans="1:20" ht="15.75">
      <c r="A17" s="42">
        <f t="shared" si="6"/>
        <v>8</v>
      </c>
      <c r="B17" s="27">
        <v>0</v>
      </c>
      <c r="C17" s="31">
        <v>0</v>
      </c>
      <c r="D17" s="30">
        <f>ROUND(($B17)/(C1+10)+1,0)</f>
        <v>1</v>
      </c>
      <c r="E17" s="29">
        <f>ROUND(($B17)/(C1+10)/2,0)</f>
        <v>0</v>
      </c>
      <c r="F17" s="47">
        <f>CEILING(((B17+500))/3000*2,1)</f>
        <v>1</v>
      </c>
      <c r="G17" s="49"/>
      <c r="H17" s="49"/>
      <c r="I17" s="49"/>
      <c r="J17" s="37">
        <f>D17*C17</f>
        <v>0</v>
      </c>
      <c r="K17" s="24" t="e">
        <f>#REF!*C17</f>
        <v>#REF!</v>
      </c>
      <c r="L17" s="24">
        <f>E17*C17</f>
        <v>0</v>
      </c>
      <c r="M17" s="12"/>
      <c r="N17" s="12"/>
      <c r="O17" s="24">
        <f>F17*C17</f>
        <v>0</v>
      </c>
      <c r="P17" s="36">
        <f t="shared" si="3"/>
        <v>0</v>
      </c>
      <c r="Q17" s="36">
        <f t="shared" si="4"/>
        <v>0</v>
      </c>
      <c r="R17" s="36">
        <f t="shared" si="5"/>
        <v>0</v>
      </c>
      <c r="T17" s="39"/>
    </row>
    <row r="18" spans="1:20" ht="15.75">
      <c r="A18" s="42">
        <f t="shared" si="6"/>
        <v>9</v>
      </c>
      <c r="B18" s="27">
        <v>0</v>
      </c>
      <c r="C18" s="31">
        <v>0</v>
      </c>
      <c r="D18" s="30">
        <f>ROUND(($B18)/(C1+10)+1,0)</f>
        <v>1</v>
      </c>
      <c r="E18" s="29">
        <f>ROUND(($B18)/(C1+10)/2,0)</f>
        <v>0</v>
      </c>
      <c r="F18" s="47">
        <f>CEILING(((B18+500))/3000*2,1)</f>
        <v>1</v>
      </c>
      <c r="G18" s="49"/>
      <c r="H18" s="49"/>
      <c r="I18" s="49"/>
      <c r="J18" s="37">
        <f>D18*C18</f>
        <v>0</v>
      </c>
      <c r="K18" s="24" t="e">
        <f>#REF!*C18</f>
        <v>#REF!</v>
      </c>
      <c r="L18" s="24">
        <f>E18*C18</f>
        <v>0</v>
      </c>
      <c r="M18" s="12"/>
      <c r="N18" s="12"/>
      <c r="O18" s="24">
        <f>F18*C18</f>
        <v>0</v>
      </c>
      <c r="P18" s="36">
        <f t="shared" si="3"/>
        <v>0</v>
      </c>
      <c r="Q18" s="36">
        <f t="shared" si="4"/>
        <v>0</v>
      </c>
      <c r="R18" s="36">
        <f t="shared" si="5"/>
        <v>0</v>
      </c>
      <c r="T18" s="39"/>
    </row>
    <row r="19" spans="1:20" ht="15.75">
      <c r="A19" s="42">
        <f t="shared" si="6"/>
        <v>10</v>
      </c>
      <c r="B19" s="27">
        <v>0</v>
      </c>
      <c r="C19" s="31">
        <v>0</v>
      </c>
      <c r="D19" s="30">
        <f>ROUND(($B19)/(C1+10)+1,0)</f>
        <v>1</v>
      </c>
      <c r="E19" s="29">
        <f>ROUND(($B19)/(C1+10)/2,0)</f>
        <v>0</v>
      </c>
      <c r="F19" s="47">
        <f>CEILING(((B19+500))/3000*2,1)</f>
        <v>1</v>
      </c>
      <c r="G19" s="49"/>
      <c r="H19" s="49"/>
      <c r="I19" s="49"/>
      <c r="J19" s="37">
        <f>D19*C19</f>
        <v>0</v>
      </c>
      <c r="K19" s="24" t="e">
        <f>#REF!*C19</f>
        <v>#REF!</v>
      </c>
      <c r="L19" s="24">
        <f>E19*C19</f>
        <v>0</v>
      </c>
      <c r="M19" s="12"/>
      <c r="N19" s="12"/>
      <c r="O19" s="24">
        <f>F19*C19</f>
        <v>0</v>
      </c>
      <c r="P19" s="36">
        <f t="shared" si="3"/>
        <v>0</v>
      </c>
      <c r="Q19" s="36">
        <f t="shared" si="4"/>
        <v>0</v>
      </c>
      <c r="R19" s="36">
        <f t="shared" si="5"/>
        <v>0</v>
      </c>
      <c r="T19" s="39"/>
    </row>
    <row r="20" spans="1:20" ht="15.75">
      <c r="A20" s="42">
        <f t="shared" si="6"/>
        <v>11</v>
      </c>
      <c r="B20" s="27">
        <v>0</v>
      </c>
      <c r="C20" s="31">
        <v>0</v>
      </c>
      <c r="D20" s="30">
        <f>ROUND(($B20)/(C1+10)+1,0)</f>
        <v>1</v>
      </c>
      <c r="E20" s="29">
        <f>ROUND(($B20)/(C1+10)/2,0)</f>
        <v>0</v>
      </c>
      <c r="F20" s="47">
        <f>CEILING(((B20+500))/3000*2,1)</f>
        <v>1</v>
      </c>
      <c r="G20" s="49"/>
      <c r="H20" s="49"/>
      <c r="I20" s="49"/>
      <c r="J20" s="37">
        <f>D20*C20</f>
        <v>0</v>
      </c>
      <c r="K20" s="24" t="e">
        <f>#REF!*C20</f>
        <v>#REF!</v>
      </c>
      <c r="L20" s="24">
        <f>E20*C20</f>
        <v>0</v>
      </c>
      <c r="M20" s="12"/>
      <c r="N20" s="12"/>
      <c r="O20" s="24">
        <f>F20*C20</f>
        <v>0</v>
      </c>
      <c r="P20" s="36">
        <f t="shared" si="3"/>
        <v>0</v>
      </c>
      <c r="Q20" s="36">
        <f t="shared" si="4"/>
        <v>0</v>
      </c>
      <c r="R20" s="36">
        <f t="shared" si="5"/>
        <v>0</v>
      </c>
      <c r="T20" s="39"/>
    </row>
    <row r="21" spans="1:20" ht="15.75">
      <c r="A21" s="42">
        <f t="shared" si="6"/>
        <v>12</v>
      </c>
      <c r="B21" s="27">
        <v>0</v>
      </c>
      <c r="C21" s="31">
        <v>0</v>
      </c>
      <c r="D21" s="30">
        <f>ROUND(($B21)/(C1+10)+1,0)</f>
        <v>1</v>
      </c>
      <c r="E21" s="29">
        <f>ROUND(($B21)/(C1+10)/2,0)</f>
        <v>0</v>
      </c>
      <c r="F21" s="47">
        <f>CEILING(((B21+500))/3000*2,1)</f>
        <v>1</v>
      </c>
      <c r="G21" s="49"/>
      <c r="H21" s="49"/>
      <c r="I21" s="49"/>
      <c r="J21" s="37">
        <f>D21*C21</f>
        <v>0</v>
      </c>
      <c r="K21" s="24" t="e">
        <f>#REF!*C21</f>
        <v>#REF!</v>
      </c>
      <c r="L21" s="24">
        <f>E21*C21</f>
        <v>0</v>
      </c>
      <c r="M21" s="12"/>
      <c r="N21" s="12"/>
      <c r="O21" s="24">
        <f>F21*C21</f>
        <v>0</v>
      </c>
      <c r="P21" s="36">
        <f t="shared" si="3"/>
        <v>0</v>
      </c>
      <c r="Q21" s="36">
        <f t="shared" si="4"/>
        <v>0</v>
      </c>
      <c r="R21" s="36">
        <f t="shared" si="5"/>
        <v>0</v>
      </c>
      <c r="T21" s="39"/>
    </row>
    <row r="22" spans="1:20" ht="15.75">
      <c r="A22" s="42">
        <f t="shared" si="6"/>
        <v>13</v>
      </c>
      <c r="B22" s="27">
        <v>0</v>
      </c>
      <c r="C22" s="31">
        <v>0</v>
      </c>
      <c r="D22" s="30">
        <f>ROUND(($B22)/(C1+10)+1,0)</f>
        <v>1</v>
      </c>
      <c r="E22" s="29">
        <f>ROUND(($B22)/(C1+10)/2,0)</f>
        <v>0</v>
      </c>
      <c r="F22" s="47">
        <f>CEILING(((B22+500))/3000*2,1)</f>
        <v>1</v>
      </c>
      <c r="G22" s="49"/>
      <c r="H22" s="49"/>
      <c r="I22" s="49"/>
      <c r="J22" s="37">
        <f>D22*C22</f>
        <v>0</v>
      </c>
      <c r="K22" s="24" t="e">
        <f>#REF!*C22</f>
        <v>#REF!</v>
      </c>
      <c r="L22" s="24">
        <f>E22*C22</f>
        <v>0</v>
      </c>
      <c r="M22" s="12"/>
      <c r="N22" s="12"/>
      <c r="O22" s="24">
        <f>F22*C22</f>
        <v>0</v>
      </c>
      <c r="P22" s="36">
        <f t="shared" si="3"/>
        <v>0</v>
      </c>
      <c r="Q22" s="36">
        <f t="shared" si="4"/>
        <v>0</v>
      </c>
      <c r="R22" s="36">
        <f t="shared" si="5"/>
        <v>0</v>
      </c>
      <c r="T22" s="39"/>
    </row>
    <row r="23" spans="1:20" ht="15.75">
      <c r="A23" s="42">
        <f t="shared" si="6"/>
        <v>14</v>
      </c>
      <c r="B23" s="27">
        <v>0</v>
      </c>
      <c r="C23" s="31">
        <v>0</v>
      </c>
      <c r="D23" s="30">
        <f>ROUND(($B23)/(C1+10)+1,0)</f>
        <v>1</v>
      </c>
      <c r="E23" s="29">
        <f>ROUND(($B23)/(C1+10)/2,0)</f>
        <v>0</v>
      </c>
      <c r="F23" s="47">
        <f>CEILING(((B23+500))/3000*2,1)</f>
        <v>1</v>
      </c>
      <c r="G23" s="49"/>
      <c r="H23" s="49"/>
      <c r="I23" s="49"/>
      <c r="J23" s="37">
        <f>D23*C23</f>
        <v>0</v>
      </c>
      <c r="K23" s="24" t="e">
        <f>#REF!*C23</f>
        <v>#REF!</v>
      </c>
      <c r="L23" s="24">
        <f>E23*C23</f>
        <v>0</v>
      </c>
      <c r="M23" s="12"/>
      <c r="N23" s="12"/>
      <c r="O23" s="24">
        <f>F23*C23</f>
        <v>0</v>
      </c>
      <c r="P23" s="36">
        <f t="shared" si="3"/>
        <v>0</v>
      </c>
      <c r="Q23" s="36">
        <f t="shared" si="4"/>
        <v>0</v>
      </c>
      <c r="R23" s="36">
        <f t="shared" si="5"/>
        <v>0</v>
      </c>
      <c r="T23" s="39"/>
    </row>
    <row r="24" spans="1:20" ht="15.75">
      <c r="A24" s="42">
        <f t="shared" si="6"/>
        <v>15</v>
      </c>
      <c r="B24" s="27">
        <v>0</v>
      </c>
      <c r="C24" s="31">
        <v>0</v>
      </c>
      <c r="D24" s="30">
        <f>ROUND(($B24)/(C1+10)+1,0)</f>
        <v>1</v>
      </c>
      <c r="E24" s="29">
        <f>ROUND(($B24)/(C1+10)/2,0)</f>
        <v>0</v>
      </c>
      <c r="F24" s="47">
        <f>CEILING(((B24+500))/3000*2,1)</f>
        <v>1</v>
      </c>
      <c r="G24" s="49"/>
      <c r="H24" s="49"/>
      <c r="I24" s="49"/>
      <c r="J24" s="37">
        <f>D24*C24</f>
        <v>0</v>
      </c>
      <c r="K24" s="24" t="e">
        <f>#REF!*C24</f>
        <v>#REF!</v>
      </c>
      <c r="L24" s="24">
        <f>E24*C24</f>
        <v>0</v>
      </c>
      <c r="M24" s="12"/>
      <c r="N24" s="12"/>
      <c r="O24" s="24">
        <f>F24*C24</f>
        <v>0</v>
      </c>
      <c r="P24" s="36">
        <f t="shared" si="3"/>
        <v>0</v>
      </c>
      <c r="Q24" s="36">
        <f t="shared" si="4"/>
        <v>0</v>
      </c>
      <c r="R24" s="36">
        <f t="shared" si="5"/>
        <v>0</v>
      </c>
      <c r="T24" s="39"/>
    </row>
    <row r="25" spans="1:20" ht="15.75">
      <c r="A25" s="42">
        <f t="shared" si="6"/>
        <v>16</v>
      </c>
      <c r="B25" s="27">
        <v>0</v>
      </c>
      <c r="C25" s="31">
        <v>0</v>
      </c>
      <c r="D25" s="30">
        <f>ROUND(($B25)/(C1+10)+1,0)</f>
        <v>1</v>
      </c>
      <c r="E25" s="29">
        <f>ROUND(($B25)/(C1+10)/2,0)</f>
        <v>0</v>
      </c>
      <c r="F25" s="47">
        <f>CEILING(((B25+500))/3000*2,1)</f>
        <v>1</v>
      </c>
      <c r="G25" s="49"/>
      <c r="H25" s="49"/>
      <c r="I25" s="49"/>
      <c r="J25" s="37">
        <f>D25*C25</f>
        <v>0</v>
      </c>
      <c r="K25" s="24" t="e">
        <f>#REF!*C25</f>
        <v>#REF!</v>
      </c>
      <c r="L25" s="24">
        <f>E25*C25</f>
        <v>0</v>
      </c>
      <c r="M25" s="12"/>
      <c r="N25" s="12"/>
      <c r="O25" s="24">
        <f>F25*C25</f>
        <v>0</v>
      </c>
      <c r="P25" s="36">
        <f t="shared" si="3"/>
        <v>0</v>
      </c>
      <c r="Q25" s="36">
        <f t="shared" si="4"/>
        <v>0</v>
      </c>
      <c r="R25" s="36">
        <f t="shared" si="5"/>
        <v>0</v>
      </c>
      <c r="T25" s="39"/>
    </row>
    <row r="26" spans="1:20" ht="15.75">
      <c r="A26" s="42">
        <f t="shared" si="6"/>
        <v>17</v>
      </c>
      <c r="B26" s="27">
        <v>0</v>
      </c>
      <c r="C26" s="31">
        <v>0</v>
      </c>
      <c r="D26" s="30">
        <f>ROUND(($B26)/(C1+10)+1,0)</f>
        <v>1</v>
      </c>
      <c r="E26" s="29">
        <f>ROUND(($B26)/(C1+10)/2,0)</f>
        <v>0</v>
      </c>
      <c r="F26" s="47">
        <f>CEILING(((B26+500))/3000*2,1)</f>
        <v>1</v>
      </c>
      <c r="G26" s="49"/>
      <c r="H26" s="49"/>
      <c r="I26" s="49"/>
      <c r="J26" s="37">
        <f>D26*C26</f>
        <v>0</v>
      </c>
      <c r="K26" s="24" t="e">
        <f>#REF!*C26</f>
        <v>#REF!</v>
      </c>
      <c r="L26" s="24">
        <f>E26*C26</f>
        <v>0</v>
      </c>
      <c r="M26" s="12"/>
      <c r="N26" s="12"/>
      <c r="O26" s="24">
        <f>F26*C26</f>
        <v>0</v>
      </c>
      <c r="P26" s="36">
        <f t="shared" si="3"/>
        <v>0</v>
      </c>
      <c r="Q26" s="36">
        <f t="shared" si="4"/>
        <v>0</v>
      </c>
      <c r="R26" s="36">
        <f t="shared" si="5"/>
        <v>0</v>
      </c>
      <c r="T26" s="39"/>
    </row>
    <row r="27" spans="1:20" ht="15.75">
      <c r="A27" s="42">
        <f t="shared" si="6"/>
        <v>18</v>
      </c>
      <c r="B27" s="27">
        <v>0</v>
      </c>
      <c r="C27" s="31">
        <v>0</v>
      </c>
      <c r="D27" s="30">
        <f>ROUND(($B27)/(C1+10)+1,0)</f>
        <v>1</v>
      </c>
      <c r="E27" s="29">
        <f>ROUND(($B27)/(C1+10)/2,0)</f>
        <v>0</v>
      </c>
      <c r="F27" s="47">
        <f>CEILING(((B27+500))/3000*2,1)</f>
        <v>1</v>
      </c>
      <c r="G27" s="49"/>
      <c r="H27" s="49"/>
      <c r="I27" s="49"/>
      <c r="J27" s="37">
        <f>D27*C27</f>
        <v>0</v>
      </c>
      <c r="K27" s="24" t="e">
        <f>#REF!*C27</f>
        <v>#REF!</v>
      </c>
      <c r="L27" s="24">
        <f>E27*C27</f>
        <v>0</v>
      </c>
      <c r="M27" s="12"/>
      <c r="N27" s="12"/>
      <c r="O27" s="24">
        <f>F27*C27</f>
        <v>0</v>
      </c>
      <c r="P27" s="36">
        <f t="shared" si="3"/>
        <v>0</v>
      </c>
      <c r="Q27" s="36">
        <f t="shared" si="4"/>
        <v>0</v>
      </c>
      <c r="R27" s="36">
        <f t="shared" si="5"/>
        <v>0</v>
      </c>
      <c r="T27" s="39"/>
    </row>
    <row r="28" spans="1:20" ht="15.75">
      <c r="A28" s="42">
        <f t="shared" si="6"/>
        <v>19</v>
      </c>
      <c r="B28" s="27">
        <v>0</v>
      </c>
      <c r="C28" s="31">
        <v>0</v>
      </c>
      <c r="D28" s="30">
        <f>ROUND(($B28)/(C1+10)+1,0)</f>
        <v>1</v>
      </c>
      <c r="E28" s="29">
        <f>ROUND(($B28)/(C1+10)/2,0)</f>
        <v>0</v>
      </c>
      <c r="F28" s="47">
        <f>CEILING(((B28+500))/3000*2,1)</f>
        <v>1</v>
      </c>
      <c r="G28" s="49"/>
      <c r="H28" s="49"/>
      <c r="I28" s="49"/>
      <c r="J28" s="37">
        <f>D28*C28</f>
        <v>0</v>
      </c>
      <c r="K28" s="24" t="e">
        <f>#REF!*C28</f>
        <v>#REF!</v>
      </c>
      <c r="L28" s="24">
        <f>E28*C28</f>
        <v>0</v>
      </c>
      <c r="M28" s="12"/>
      <c r="N28" s="12"/>
      <c r="O28" s="24">
        <f>F28*C28</f>
        <v>0</v>
      </c>
      <c r="P28" s="36">
        <f t="shared" si="3"/>
        <v>0</v>
      </c>
      <c r="Q28" s="36">
        <f t="shared" si="4"/>
        <v>0</v>
      </c>
      <c r="R28" s="36">
        <f t="shared" si="5"/>
        <v>0</v>
      </c>
      <c r="T28" s="39"/>
    </row>
    <row r="29" spans="1:20" ht="15.75">
      <c r="A29" s="42">
        <f t="shared" ref="A29:A32" si="7">A28+1</f>
        <v>20</v>
      </c>
      <c r="B29" s="27">
        <v>0</v>
      </c>
      <c r="C29" s="31">
        <v>0</v>
      </c>
      <c r="D29" s="30">
        <f>ROUND(($B29)/(C1+10)+1,0)</f>
        <v>1</v>
      </c>
      <c r="E29" s="29">
        <f>ROUND(($B29)/(C1+10)/2,0)</f>
        <v>0</v>
      </c>
      <c r="F29" s="47">
        <f>CEILING(((B29+500))/3000*2,1)</f>
        <v>1</v>
      </c>
      <c r="G29" s="49"/>
      <c r="H29" s="49"/>
      <c r="I29" s="49"/>
      <c r="J29" s="37">
        <f>D29*C29</f>
        <v>0</v>
      </c>
      <c r="K29" s="24" t="e">
        <f>#REF!*C29</f>
        <v>#REF!</v>
      </c>
      <c r="L29" s="24">
        <f>E29*C29</f>
        <v>0</v>
      </c>
      <c r="M29" s="12"/>
      <c r="N29" s="12"/>
      <c r="O29" s="24">
        <f>F29*C29</f>
        <v>0</v>
      </c>
      <c r="P29" s="36">
        <f t="shared" si="3"/>
        <v>0</v>
      </c>
      <c r="Q29" s="36">
        <f t="shared" si="4"/>
        <v>0</v>
      </c>
      <c r="R29" s="36">
        <f t="shared" si="5"/>
        <v>0</v>
      </c>
      <c r="T29" s="39"/>
    </row>
    <row r="30" spans="1:20" ht="15.75">
      <c r="A30" s="42">
        <f t="shared" si="7"/>
        <v>21</v>
      </c>
      <c r="B30" s="27">
        <v>0</v>
      </c>
      <c r="C30" s="31">
        <v>0</v>
      </c>
      <c r="D30" s="30">
        <f>ROUND(($B30)/(C1+10)+1,0)</f>
        <v>1</v>
      </c>
      <c r="E30" s="29">
        <f>ROUND(($B30)/(C1+10)/2,0)</f>
        <v>0</v>
      </c>
      <c r="F30" s="47">
        <f>CEILING(((B30+500))/3000*2,1)</f>
        <v>1</v>
      </c>
      <c r="G30" s="49"/>
      <c r="H30" s="49"/>
      <c r="I30" s="49"/>
      <c r="J30" s="37">
        <f>D30*C30</f>
        <v>0</v>
      </c>
      <c r="K30" s="24" t="e">
        <f>#REF!*C30</f>
        <v>#REF!</v>
      </c>
      <c r="L30" s="24">
        <f>E30*C30</f>
        <v>0</v>
      </c>
      <c r="M30" s="12"/>
      <c r="N30" s="12"/>
      <c r="O30" s="24">
        <f>F30*C30</f>
        <v>0</v>
      </c>
      <c r="P30" s="36">
        <f t="shared" si="3"/>
        <v>0</v>
      </c>
      <c r="Q30" s="36">
        <f t="shared" si="4"/>
        <v>0</v>
      </c>
      <c r="R30" s="36">
        <f t="shared" si="5"/>
        <v>0</v>
      </c>
      <c r="T30" s="39"/>
    </row>
    <row r="31" spans="1:20" ht="15.75">
      <c r="A31" s="42">
        <f t="shared" si="7"/>
        <v>22</v>
      </c>
      <c r="B31" s="27">
        <v>0</v>
      </c>
      <c r="C31" s="31">
        <v>0</v>
      </c>
      <c r="D31" s="30">
        <f>ROUND(($B31)/(C1+10)+1,0)</f>
        <v>1</v>
      </c>
      <c r="E31" s="29">
        <f>ROUND(($B31)/(C1+10)/2,0)</f>
        <v>0</v>
      </c>
      <c r="F31" s="47">
        <f>CEILING(((B31+500))/3000*2,1)</f>
        <v>1</v>
      </c>
      <c r="G31" s="49"/>
      <c r="H31" s="49"/>
      <c r="I31" s="49"/>
      <c r="J31" s="37">
        <f>D31*C31</f>
        <v>0</v>
      </c>
      <c r="K31" s="24" t="e">
        <f>#REF!*C31</f>
        <v>#REF!</v>
      </c>
      <c r="L31" s="24">
        <f>E31*C31</f>
        <v>0</v>
      </c>
      <c r="M31" s="12"/>
      <c r="N31" s="12"/>
      <c r="O31" s="24">
        <f>F31*C31</f>
        <v>0</v>
      </c>
      <c r="P31" s="36">
        <f t="shared" si="3"/>
        <v>0</v>
      </c>
      <c r="Q31" s="36">
        <f t="shared" si="4"/>
        <v>0</v>
      </c>
      <c r="R31" s="36">
        <f t="shared" si="5"/>
        <v>0</v>
      </c>
      <c r="T31" s="39"/>
    </row>
    <row r="32" spans="1:20" ht="15.75">
      <c r="A32" s="42">
        <f t="shared" si="7"/>
        <v>23</v>
      </c>
      <c r="B32" s="27">
        <v>0</v>
      </c>
      <c r="C32" s="31">
        <v>0</v>
      </c>
      <c r="D32" s="30">
        <f>ROUND(($B32)/(C1+10)+1,0)</f>
        <v>1</v>
      </c>
      <c r="E32" s="29">
        <f>ROUND(($B32)/(C1+10)/2,0)</f>
        <v>0</v>
      </c>
      <c r="F32" s="47">
        <f>CEILING(((B32+500))/3000*2,1)</f>
        <v>1</v>
      </c>
      <c r="G32" s="49"/>
      <c r="H32" s="49"/>
      <c r="I32" s="49"/>
      <c r="J32" s="37">
        <f>D32*C32</f>
        <v>0</v>
      </c>
      <c r="K32" s="24" t="e">
        <f>#REF!*C32</f>
        <v>#REF!</v>
      </c>
      <c r="L32" s="24">
        <f>E32*C32</f>
        <v>0</v>
      </c>
      <c r="M32" s="12"/>
      <c r="N32" s="12"/>
      <c r="O32" s="24">
        <f>F32*C32</f>
        <v>0</v>
      </c>
      <c r="P32" s="36">
        <f t="shared" si="3"/>
        <v>0</v>
      </c>
      <c r="Q32" s="36">
        <f t="shared" si="4"/>
        <v>0</v>
      </c>
      <c r="R32" s="36">
        <f t="shared" si="5"/>
        <v>0</v>
      </c>
      <c r="T32" s="39"/>
    </row>
    <row r="33" spans="1:20" ht="16.5" thickBot="1">
      <c r="A33" s="43"/>
      <c r="B33" s="26"/>
      <c r="C33" s="31"/>
      <c r="D33" s="30"/>
      <c r="E33" s="29"/>
      <c r="F33" s="47"/>
      <c r="G33" s="50"/>
      <c r="H33" s="50"/>
      <c r="I33" s="50"/>
      <c r="J33" s="37"/>
      <c r="K33" s="24"/>
      <c r="L33" s="24"/>
      <c r="M33" s="12"/>
      <c r="N33" s="12"/>
      <c r="O33" s="24"/>
      <c r="P33" s="36"/>
      <c r="Q33" s="36"/>
      <c r="R33" s="36"/>
      <c r="T33" s="39"/>
    </row>
    <row r="34" spans="1:20" ht="33.75" customHeight="1" thickBot="1">
      <c r="A34" s="54" t="s">
        <v>0</v>
      </c>
      <c r="B34" s="55"/>
      <c r="C34" s="55"/>
      <c r="D34" s="55"/>
      <c r="E34" s="55"/>
      <c r="F34" s="55"/>
      <c r="G34" s="55"/>
      <c r="H34" s="51"/>
      <c r="I34" s="51"/>
      <c r="J34" s="5">
        <f t="shared" ref="J34:R34" si="8">SUM(J10:J33)</f>
        <v>19</v>
      </c>
      <c r="K34" s="5" t="e">
        <f t="shared" si="8"/>
        <v>#REF!</v>
      </c>
      <c r="L34" s="5">
        <f t="shared" si="8"/>
        <v>8</v>
      </c>
      <c r="M34" s="5">
        <f t="shared" si="8"/>
        <v>0</v>
      </c>
      <c r="N34" s="5">
        <f t="shared" si="8"/>
        <v>0</v>
      </c>
      <c r="O34" s="5">
        <f t="shared" si="8"/>
        <v>5</v>
      </c>
      <c r="P34" s="5">
        <f t="shared" ref="P34:Q34" si="9">SUM(P10:P33)</f>
        <v>0</v>
      </c>
      <c r="Q34" s="5">
        <f t="shared" si="9"/>
        <v>0</v>
      </c>
      <c r="R34" s="5">
        <f t="shared" si="8"/>
        <v>0</v>
      </c>
      <c r="S34" s="4"/>
      <c r="T34" s="39"/>
    </row>
    <row r="35" spans="1:20" ht="18">
      <c r="A35" s="13"/>
      <c r="B35" s="14"/>
      <c r="C35" s="6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4"/>
      <c r="T35" s="39"/>
    </row>
    <row r="36" spans="1:20" ht="15.75">
      <c r="A36" s="38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4"/>
      <c r="T36" s="39"/>
    </row>
    <row r="37" spans="1:20">
      <c r="A37" s="4"/>
      <c r="B37" s="8"/>
      <c r="C37" s="8"/>
      <c r="D37" s="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9"/>
    </row>
    <row r="38" spans="1:20">
      <c r="A38" s="4"/>
      <c r="B38" s="8"/>
      <c r="C38" s="8"/>
      <c r="D38" s="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T38" s="39"/>
    </row>
    <row r="39" spans="1:20">
      <c r="B39" s="8"/>
      <c r="C39" s="8"/>
      <c r="D39" s="8"/>
      <c r="E39" s="4"/>
      <c r="F39" s="4"/>
      <c r="G39" s="4"/>
      <c r="H39" s="4"/>
      <c r="I39" s="4"/>
      <c r="M39" s="4"/>
      <c r="N39" s="4"/>
      <c r="T39" s="39"/>
    </row>
    <row r="40" spans="1:20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20">
      <c r="B41" s="2"/>
      <c r="C41" s="8"/>
      <c r="D41" s="8"/>
      <c r="E41" s="4"/>
      <c r="F41" s="4"/>
      <c r="G41" s="4"/>
      <c r="H41" s="4"/>
      <c r="I41" s="4"/>
      <c r="M41" s="4"/>
      <c r="N41" s="4"/>
    </row>
    <row r="42" spans="1:20">
      <c r="B42" s="4"/>
      <c r="C42" s="4"/>
      <c r="D42" s="4"/>
      <c r="E42" s="4"/>
      <c r="F42" s="4"/>
      <c r="G42" s="4"/>
      <c r="H42" s="4"/>
      <c r="I42" s="4"/>
      <c r="M42" s="4"/>
      <c r="N42" s="4"/>
    </row>
    <row r="43" spans="1:20">
      <c r="B43" s="4"/>
      <c r="C43" s="4"/>
      <c r="D43" s="4"/>
      <c r="E43" s="4"/>
      <c r="F43" s="4"/>
      <c r="G43" s="4"/>
      <c r="H43" s="4"/>
      <c r="I43" s="4"/>
      <c r="M43" s="4"/>
      <c r="N43" s="4"/>
    </row>
    <row r="44" spans="1:20">
      <c r="B44" s="4"/>
      <c r="C44" s="4"/>
      <c r="D44" s="4"/>
      <c r="E44" s="4"/>
      <c r="F44" s="4"/>
      <c r="G44" s="4"/>
      <c r="H44" s="4"/>
      <c r="I44" s="4"/>
      <c r="M44" s="4"/>
      <c r="N44" s="4"/>
    </row>
    <row r="45" spans="1:20">
      <c r="B45" s="4"/>
      <c r="C45" s="4"/>
      <c r="D45" s="4"/>
      <c r="E45" s="4"/>
      <c r="F45" s="4"/>
      <c r="G45" s="4"/>
      <c r="H45" s="4"/>
      <c r="I45" s="4"/>
      <c r="M45" s="4"/>
      <c r="N45" s="4"/>
    </row>
    <row r="46" spans="1:20">
      <c r="B46" s="4"/>
      <c r="C46" s="4"/>
      <c r="D46" s="4"/>
      <c r="E46" s="4"/>
      <c r="F46" s="4"/>
      <c r="G46" s="4"/>
      <c r="H46" s="4"/>
      <c r="I46" s="4"/>
      <c r="M46" s="4"/>
      <c r="N46" s="4"/>
    </row>
    <row r="47" spans="1:20">
      <c r="B47" s="4"/>
      <c r="C47" s="4"/>
      <c r="D47" s="4"/>
      <c r="E47" s="4"/>
      <c r="F47" s="4"/>
      <c r="G47" s="4"/>
      <c r="H47" s="4"/>
      <c r="I47" s="4"/>
      <c r="M47" s="4"/>
      <c r="N47" s="4"/>
    </row>
    <row r="48" spans="1:20">
      <c r="B48" s="4"/>
      <c r="C48" s="4"/>
      <c r="D48" s="4"/>
      <c r="E48" s="4"/>
      <c r="F48" s="4"/>
      <c r="G48" s="4"/>
      <c r="H48" s="4"/>
      <c r="I48" s="4"/>
      <c r="M48" s="4"/>
      <c r="N48" s="4"/>
    </row>
  </sheetData>
  <mergeCells count="14">
    <mergeCell ref="Q6:Q8"/>
    <mergeCell ref="P6:P8"/>
    <mergeCell ref="A34:G34"/>
    <mergeCell ref="A5:A8"/>
    <mergeCell ref="D5:G5"/>
    <mergeCell ref="J5:R5"/>
    <mergeCell ref="J9:R9"/>
    <mergeCell ref="B9:G9"/>
    <mergeCell ref="B5:B8"/>
    <mergeCell ref="C5:C8"/>
    <mergeCell ref="R6:R8"/>
    <mergeCell ref="G6:G8"/>
    <mergeCell ref="H6:H8"/>
    <mergeCell ref="I6:I8"/>
  </mergeCells>
  <phoneticPr fontId="15" type="noConversion"/>
  <pageMargins left="0.59055118110236227" right="0.59055118110236227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калькуляция на проём</vt:lpstr>
      <vt:lpstr>'калькуляция на проём'!rndz</vt:lpstr>
      <vt:lpstr>'калькуляция на проём'!su</vt:lpstr>
      <vt:lpstr>'калькуляция на проём'!Область_печати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КОНЕР</cp:lastModifiedBy>
  <cp:lastPrinted>2018-01-14T22:15:42Z</cp:lastPrinted>
  <dcterms:created xsi:type="dcterms:W3CDTF">2011-10-05T07:18:25Z</dcterms:created>
  <dcterms:modified xsi:type="dcterms:W3CDTF">2018-04-18T07:02:16Z</dcterms:modified>
</cp:coreProperties>
</file>